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ok\Documents\"/>
    </mc:Choice>
  </mc:AlternateContent>
  <xr:revisionPtr revIDLastSave="0" documentId="13_ncr:1_{F30D74B3-DD59-4868-8849-218F5E921D2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Uitslag" sheetId="5" r:id="rId1"/>
    <sheet name="Blad2" sheetId="3" r:id="rId2"/>
    <sheet name="Blad1" sheetId="2" r:id="rId3"/>
    <sheet name="Blad3" sheetId="4" r:id="rId4"/>
  </sheets>
  <definedNames>
    <definedName name="_xlnm._FilterDatabase" localSheetId="1" hidden="1">Blad2!$A$1:$E$23</definedName>
    <definedName name="jh_rel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C8" i="5" s="1"/>
  <c r="B13" i="5"/>
  <c r="C13" i="5" s="1"/>
  <c r="B18" i="5"/>
  <c r="C18" i="5" s="1"/>
  <c r="B23" i="5"/>
  <c r="C23" i="5" s="1"/>
  <c r="B28" i="5"/>
  <c r="C28" i="5" s="1"/>
  <c r="B33" i="5"/>
  <c r="C33" i="5" s="1"/>
  <c r="B38" i="5"/>
  <c r="C38" i="5" s="1"/>
  <c r="B43" i="5"/>
  <c r="C43" i="5" s="1"/>
  <c r="B48" i="5"/>
  <c r="C48" i="5" s="1"/>
  <c r="B53" i="5"/>
  <c r="C53" i="5" s="1"/>
  <c r="B58" i="5"/>
  <c r="C58" i="5" s="1"/>
  <c r="B63" i="5"/>
  <c r="C63" i="5" s="1"/>
  <c r="B68" i="5"/>
  <c r="C68" i="5" s="1"/>
  <c r="B73" i="5"/>
  <c r="C73" i="5" s="1"/>
  <c r="B78" i="5"/>
  <c r="C78" i="5" s="1"/>
  <c r="B83" i="5"/>
  <c r="C83" i="5" s="1"/>
  <c r="B88" i="5"/>
  <c r="C88" i="5" s="1"/>
  <c r="B93" i="5"/>
  <c r="C93" i="5" s="1"/>
  <c r="B98" i="5"/>
  <c r="C98" i="5" s="1"/>
  <c r="B103" i="5"/>
  <c r="C103" i="5" s="1"/>
  <c r="B108" i="5"/>
  <c r="C108" i="5" s="1"/>
  <c r="B3" i="5"/>
  <c r="C3" i="5" s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" i="3"/>
  <c r="C9" i="5" l="1"/>
  <c r="D9" i="5" s="1"/>
  <c r="C79" i="5"/>
  <c r="D79" i="5" s="1"/>
  <c r="C35" i="5"/>
  <c r="D35" i="5" s="1"/>
  <c r="C39" i="5"/>
  <c r="D39" i="5" s="1"/>
  <c r="C89" i="5"/>
  <c r="D89" i="5" s="1"/>
  <c r="C36" i="5"/>
  <c r="D36" i="5" s="1"/>
  <c r="C80" i="5"/>
  <c r="D80" i="5" s="1"/>
  <c r="C40" i="5"/>
  <c r="D40" i="5" s="1"/>
  <c r="C91" i="5"/>
  <c r="D91" i="5" s="1"/>
  <c r="C49" i="5"/>
  <c r="D49" i="5" s="1"/>
  <c r="C101" i="5"/>
  <c r="D101" i="5" s="1"/>
  <c r="C51" i="5"/>
  <c r="D51" i="5" s="1"/>
  <c r="C109" i="5"/>
  <c r="D109" i="5" s="1"/>
  <c r="C11" i="5"/>
  <c r="D11" i="5" s="1"/>
  <c r="C61" i="5"/>
  <c r="D61" i="5" s="1"/>
  <c r="C110" i="5"/>
  <c r="D110" i="5" s="1"/>
  <c r="C21" i="5"/>
  <c r="D21" i="5" s="1"/>
  <c r="C75" i="5"/>
  <c r="D75" i="5" s="1"/>
  <c r="C111" i="5"/>
  <c r="D111" i="5" s="1"/>
  <c r="C10" i="5"/>
  <c r="D10" i="5" s="1"/>
  <c r="C24" i="5"/>
  <c r="D24" i="5" s="1"/>
  <c r="C50" i="5"/>
  <c r="D50" i="5" s="1"/>
  <c r="C64" i="5"/>
  <c r="D64" i="5" s="1"/>
  <c r="C76" i="5"/>
  <c r="D76" i="5" s="1"/>
  <c r="C90" i="5"/>
  <c r="D90" i="5" s="1"/>
  <c r="C104" i="5"/>
  <c r="D104" i="5" s="1"/>
  <c r="C25" i="5"/>
  <c r="D25" i="5" s="1"/>
  <c r="C65" i="5"/>
  <c r="D65" i="5" s="1"/>
  <c r="C26" i="5"/>
  <c r="D26" i="5" s="1"/>
  <c r="C54" i="5"/>
  <c r="D54" i="5" s="1"/>
  <c r="C94" i="5"/>
  <c r="D94" i="5" s="1"/>
  <c r="C4" i="5"/>
  <c r="D4" i="5" s="1"/>
  <c r="C15" i="5"/>
  <c r="D15" i="5" s="1"/>
  <c r="C29" i="5"/>
  <c r="D29" i="5" s="1"/>
  <c r="C41" i="5"/>
  <c r="D41" i="5" s="1"/>
  <c r="C55" i="5"/>
  <c r="D55" i="5" s="1"/>
  <c r="C69" i="5"/>
  <c r="D69" i="5" s="1"/>
  <c r="C81" i="5"/>
  <c r="D81" i="5" s="1"/>
  <c r="C95" i="5"/>
  <c r="D95" i="5" s="1"/>
  <c r="C66" i="5"/>
  <c r="D66" i="5" s="1"/>
  <c r="C16" i="5"/>
  <c r="D16" i="5" s="1"/>
  <c r="C30" i="5"/>
  <c r="D30" i="5" s="1"/>
  <c r="C44" i="5"/>
  <c r="D44" i="5" s="1"/>
  <c r="C56" i="5"/>
  <c r="D56" i="5" s="1"/>
  <c r="C70" i="5"/>
  <c r="D70" i="5" s="1"/>
  <c r="C84" i="5"/>
  <c r="D84" i="5" s="1"/>
  <c r="C96" i="5"/>
  <c r="D96" i="5" s="1"/>
  <c r="C105" i="5"/>
  <c r="D105" i="5" s="1"/>
  <c r="C14" i="5"/>
  <c r="D14" i="5" s="1"/>
  <c r="C5" i="5"/>
  <c r="D5" i="5" s="1"/>
  <c r="C19" i="5"/>
  <c r="D19" i="5" s="1"/>
  <c r="C31" i="5"/>
  <c r="D31" i="5" s="1"/>
  <c r="C45" i="5"/>
  <c r="D45" i="5" s="1"/>
  <c r="C59" i="5"/>
  <c r="D59" i="5" s="1"/>
  <c r="C71" i="5"/>
  <c r="D71" i="5" s="1"/>
  <c r="C85" i="5"/>
  <c r="D85" i="5" s="1"/>
  <c r="C99" i="5"/>
  <c r="D99" i="5" s="1"/>
  <c r="C106" i="5"/>
  <c r="D106" i="5" s="1"/>
  <c r="C6" i="5"/>
  <c r="D6" i="5" s="1"/>
  <c r="C20" i="5"/>
  <c r="D20" i="5" s="1"/>
  <c r="C34" i="5"/>
  <c r="D34" i="5" s="1"/>
  <c r="C46" i="5"/>
  <c r="D46" i="5" s="1"/>
  <c r="C60" i="5"/>
  <c r="D60" i="5" s="1"/>
  <c r="C74" i="5"/>
  <c r="D74" i="5" s="1"/>
  <c r="C86" i="5"/>
  <c r="D86" i="5" s="1"/>
  <c r="C100" i="5"/>
  <c r="D100" i="5" s="1"/>
</calcChain>
</file>

<file path=xl/sharedStrings.xml><?xml version="1.0" encoding="utf-8"?>
<sst xmlns="http://schemas.openxmlformats.org/spreadsheetml/2006/main" count="392" uniqueCount="317">
  <si>
    <t>startnumber</t>
  </si>
  <si>
    <t>SomVanCourseTime</t>
  </si>
  <si>
    <t>runnercount</t>
  </si>
  <si>
    <t>hamok 1</t>
  </si>
  <si>
    <t>hamok 2</t>
  </si>
  <si>
    <t>hamok 3</t>
  </si>
  <si>
    <t>hamok 4</t>
  </si>
  <si>
    <t>hamok 5</t>
  </si>
  <si>
    <t>hamok 6</t>
  </si>
  <si>
    <t>Antwerp O 1</t>
  </si>
  <si>
    <t>Antwerp O 2</t>
  </si>
  <si>
    <t>KOL 1</t>
  </si>
  <si>
    <t>KOL 2</t>
  </si>
  <si>
    <t>KOL 3</t>
  </si>
  <si>
    <t>Omega 1</t>
  </si>
  <si>
    <t>Omega 2</t>
  </si>
  <si>
    <t>Omega 3</t>
  </si>
  <si>
    <t>Omega 4</t>
  </si>
  <si>
    <t>Omega 5</t>
  </si>
  <si>
    <t>Trol 1</t>
  </si>
  <si>
    <t>Trol 2</t>
  </si>
  <si>
    <t>Trol 3</t>
  </si>
  <si>
    <t>Trol 4</t>
  </si>
  <si>
    <t>Trol 5</t>
  </si>
  <si>
    <t>Trol 6</t>
  </si>
  <si>
    <t>Trol 7</t>
  </si>
  <si>
    <t>Trol 8</t>
  </si>
  <si>
    <t>Trol 9</t>
  </si>
  <si>
    <t>Trol 10</t>
  </si>
  <si>
    <t>Trol 11</t>
  </si>
  <si>
    <t>13.1</t>
  </si>
  <si>
    <t>Thomas JANSEN</t>
  </si>
  <si>
    <t>13.2</t>
  </si>
  <si>
    <t>Nathan JANSEN</t>
  </si>
  <si>
    <t>13.3</t>
  </si>
  <si>
    <t>Mats DE SMUL</t>
  </si>
  <si>
    <t>17.1</t>
  </si>
  <si>
    <t>Simon KREKELS</t>
  </si>
  <si>
    <t>17.2</t>
  </si>
  <si>
    <t>Pjotr MERTENS</t>
  </si>
  <si>
    <t>17.3</t>
  </si>
  <si>
    <t>Rune DE CLERCQ</t>
  </si>
  <si>
    <t>4.1</t>
  </si>
  <si>
    <t>Lennert LENS</t>
  </si>
  <si>
    <t>4.2</t>
  </si>
  <si>
    <t>Thor WOLLES</t>
  </si>
  <si>
    <t>4.3</t>
  </si>
  <si>
    <t>Nico CEUNEN</t>
  </si>
  <si>
    <t>2.1</t>
  </si>
  <si>
    <t>Greet OEYEN</t>
  </si>
  <si>
    <t>2.2</t>
  </si>
  <si>
    <t>Thomas VAN DER KLEIJ</t>
  </si>
  <si>
    <t>2.3</t>
  </si>
  <si>
    <t>Tomas HENDRICKX</t>
  </si>
  <si>
    <t>18.1</t>
  </si>
  <si>
    <t>Desmond FRANSSEN</t>
  </si>
  <si>
    <t>18.2</t>
  </si>
  <si>
    <t>Viek DE MITS</t>
  </si>
  <si>
    <t>18.3</t>
  </si>
  <si>
    <t>Winston FRANSSEN</t>
  </si>
  <si>
    <t>Text38</t>
  </si>
  <si>
    <t>Text43</t>
  </si>
  <si>
    <t>Text45</t>
  </si>
  <si>
    <t>Text14</t>
  </si>
  <si>
    <t>Text41</t>
  </si>
  <si>
    <t>txtStartNumber</t>
  </si>
  <si>
    <t>txtName</t>
  </si>
  <si>
    <t>txtCategory</t>
  </si>
  <si>
    <t>txtEmit</t>
  </si>
  <si>
    <t>txtABSO</t>
  </si>
  <si>
    <t>txtVVO</t>
  </si>
  <si>
    <t>Avondaflossing</t>
  </si>
  <si>
    <t>07.11.2025</t>
  </si>
  <si>
    <t>Heidehuizen</t>
  </si>
  <si>
    <t>Antwerp Orienteers</t>
  </si>
  <si>
    <t>ANTWERP O 1  :  OV OPEN</t>
  </si>
  <si>
    <t>7.1</t>
  </si>
  <si>
    <t>Yannick MICHIELS</t>
  </si>
  <si>
    <t>H21</t>
  </si>
  <si>
    <t>48-050</t>
  </si>
  <si>
    <t>7.2</t>
  </si>
  <si>
    <t>Stefan VAN REGENMORTEL</t>
  </si>
  <si>
    <t>H45</t>
  </si>
  <si>
    <t>48-021</t>
  </si>
  <si>
    <t>7.3</t>
  </si>
  <si>
    <t>Siegfried BAKELANTS</t>
  </si>
  <si>
    <t>H40</t>
  </si>
  <si>
    <t>48-006</t>
  </si>
  <si>
    <t>ANTWERP O 2  :  OV OPEN</t>
  </si>
  <si>
    <t>8.1</t>
  </si>
  <si>
    <t>Brent VLEUGELS</t>
  </si>
  <si>
    <t>48-054</t>
  </si>
  <si>
    <t>8.2</t>
  </si>
  <si>
    <t>Joris KINT</t>
  </si>
  <si>
    <t>48-030</t>
  </si>
  <si>
    <t>8.3</t>
  </si>
  <si>
    <t>Koen BAETEN</t>
  </si>
  <si>
    <t>48-093</t>
  </si>
  <si>
    <t>hamok</t>
  </si>
  <si>
    <t>HAMOK 1  :  OV OPEN</t>
  </si>
  <si>
    <t>1.1</t>
  </si>
  <si>
    <t>Patrick BLEYEN</t>
  </si>
  <si>
    <t>H60</t>
  </si>
  <si>
    <t>32-729</t>
  </si>
  <si>
    <t>1.2</t>
  </si>
  <si>
    <t>Elisabeth SCHUTJES</t>
  </si>
  <si>
    <t>D45</t>
  </si>
  <si>
    <t>32-073</t>
  </si>
  <si>
    <t>1.3</t>
  </si>
  <si>
    <t>Peter HOOGSTRATE</t>
  </si>
  <si>
    <t>32-891</t>
  </si>
  <si>
    <t>HAMOK 2  :  OV OPEN</t>
  </si>
  <si>
    <t>32-080</t>
  </si>
  <si>
    <t>32-389</t>
  </si>
  <si>
    <t>32-205</t>
  </si>
  <si>
    <t>HAMOK 3  :  OV OPEN</t>
  </si>
  <si>
    <t>3.1</t>
  </si>
  <si>
    <t>Marc MERTENS</t>
  </si>
  <si>
    <t>H50</t>
  </si>
  <si>
    <t>32-865</t>
  </si>
  <si>
    <t>3.2</t>
  </si>
  <si>
    <t>Koen MEYNEN</t>
  </si>
  <si>
    <t>32-615</t>
  </si>
  <si>
    <t>3.3</t>
  </si>
  <si>
    <t>Pascal MYLLE</t>
  </si>
  <si>
    <t>32-860</t>
  </si>
  <si>
    <t>HAMOK 4  :  OV OPEN</t>
  </si>
  <si>
    <t>32-226</t>
  </si>
  <si>
    <t>H-16</t>
  </si>
  <si>
    <t>32-943</t>
  </si>
  <si>
    <t>H35</t>
  </si>
  <si>
    <t>32-243</t>
  </si>
  <si>
    <t>HAMOK 5  :  OV OPEN</t>
  </si>
  <si>
    <t>5.1</t>
  </si>
  <si>
    <t>Bart MELLEBEEK</t>
  </si>
  <si>
    <t>H55</t>
  </si>
  <si>
    <t>32-257</t>
  </si>
  <si>
    <t>5.2</t>
  </si>
  <si>
    <t>Amber THYS</t>
  </si>
  <si>
    <t>D50</t>
  </si>
  <si>
    <t>32-039</t>
  </si>
  <si>
    <t>5.3</t>
  </si>
  <si>
    <t>Kristof WOLLES</t>
  </si>
  <si>
    <t>32-940</t>
  </si>
  <si>
    <t>HAMOK 6  :  OV OPEN</t>
  </si>
  <si>
    <t>6.1</t>
  </si>
  <si>
    <t>Maya RENARD</t>
  </si>
  <si>
    <t>D-20</t>
  </si>
  <si>
    <t>32-935</t>
  </si>
  <si>
    <t>6.2</t>
  </si>
  <si>
    <t>Guido TIMMERS</t>
  </si>
  <si>
    <t>32-437</t>
  </si>
  <si>
    <t>6.3</t>
  </si>
  <si>
    <t>Stefaan SCHUTJES</t>
  </si>
  <si>
    <t>32-072</t>
  </si>
  <si>
    <t>K.O.L.</t>
  </si>
  <si>
    <t>KOL 1  :  OV OPEN</t>
  </si>
  <si>
    <t>9.1</t>
  </si>
  <si>
    <t>Lieke VAN OPSTAL</t>
  </si>
  <si>
    <t>D40</t>
  </si>
  <si>
    <t>31-299</t>
  </si>
  <si>
    <t>9.2</t>
  </si>
  <si>
    <t>Roger BOCKX</t>
  </si>
  <si>
    <t>H70</t>
  </si>
  <si>
    <t>31-340</t>
  </si>
  <si>
    <t>9.3</t>
  </si>
  <si>
    <t>Ronald SOMERS</t>
  </si>
  <si>
    <t>31-615</t>
  </si>
  <si>
    <t>KOL 2  :  OV OPEN</t>
  </si>
  <si>
    <t>10.1</t>
  </si>
  <si>
    <t>Torben AERDEN</t>
  </si>
  <si>
    <t>H-18</t>
  </si>
  <si>
    <t>31-363</t>
  </si>
  <si>
    <t>10.2</t>
  </si>
  <si>
    <t>Anne-Marie DELANGHE</t>
  </si>
  <si>
    <t>D55</t>
  </si>
  <si>
    <t>31-604</t>
  </si>
  <si>
    <t>10.3</t>
  </si>
  <si>
    <t>Frank AERDEN</t>
  </si>
  <si>
    <t>31-616</t>
  </si>
  <si>
    <t>KOL 3  :  OV OPEN</t>
  </si>
  <si>
    <t>11.1</t>
  </si>
  <si>
    <t>An NUYTS</t>
  </si>
  <si>
    <t>D35</t>
  </si>
  <si>
    <t>31-884</t>
  </si>
  <si>
    <t>11.2</t>
  </si>
  <si>
    <t>Frédérique VERBIEST</t>
  </si>
  <si>
    <t>31-1011</t>
  </si>
  <si>
    <t>11.3</t>
  </si>
  <si>
    <t>Katrien AERTS</t>
  </si>
  <si>
    <t>31-601</t>
  </si>
  <si>
    <t>Omega</t>
  </si>
  <si>
    <t>OMEGA 1  :  OV OPEN</t>
  </si>
  <si>
    <t>12.1</t>
  </si>
  <si>
    <t>Olivier DE SMUL</t>
  </si>
  <si>
    <t>35-488</t>
  </si>
  <si>
    <t>12.2</t>
  </si>
  <si>
    <t>Jean-Marc GILLET</t>
  </si>
  <si>
    <t>35-106</t>
  </si>
  <si>
    <t>12.3</t>
  </si>
  <si>
    <t>Kim JANSEN</t>
  </si>
  <si>
    <t>35-525</t>
  </si>
  <si>
    <t>OMEGA 2  :  OV OPEN</t>
  </si>
  <si>
    <t>35-528</t>
  </si>
  <si>
    <t>35-527</t>
  </si>
  <si>
    <t>H-20</t>
  </si>
  <si>
    <t>35-208</t>
  </si>
  <si>
    <t>OMEGA 3  :  OV OPEN</t>
  </si>
  <si>
    <t>14.1</t>
  </si>
  <si>
    <t>Liesbeth VAN DE VELDE</t>
  </si>
  <si>
    <t>35-360</t>
  </si>
  <si>
    <t>14.2</t>
  </si>
  <si>
    <t>Angelique DE GRANDE</t>
  </si>
  <si>
    <t>35-502</t>
  </si>
  <si>
    <t>14.3</t>
  </si>
  <si>
    <t>Rudi AERTS</t>
  </si>
  <si>
    <t>35-155</t>
  </si>
  <si>
    <t>OMEGA 4  :  OV OPEN</t>
  </si>
  <si>
    <t>15.1</t>
  </si>
  <si>
    <t>Kato KEUPPENS</t>
  </si>
  <si>
    <t>D21</t>
  </si>
  <si>
    <t>35-214</t>
  </si>
  <si>
    <t>15.2</t>
  </si>
  <si>
    <t>Dirk FABRÉ</t>
  </si>
  <si>
    <t>35-777</t>
  </si>
  <si>
    <t>15.3</t>
  </si>
  <si>
    <t>Bart VAN DE MOORTEL</t>
  </si>
  <si>
    <t>H65</t>
  </si>
  <si>
    <t>35-038</t>
  </si>
  <si>
    <t>OMEGA 5  :  OV OPEN</t>
  </si>
  <si>
    <t>16.1</t>
  </si>
  <si>
    <t>Lisa ELSEN</t>
  </si>
  <si>
    <t>35-849</t>
  </si>
  <si>
    <t>16.2</t>
  </si>
  <si>
    <t>Magalie VERSTREPEN</t>
  </si>
  <si>
    <t>35-453</t>
  </si>
  <si>
    <t>16.3</t>
  </si>
  <si>
    <t>Tijl CHRISTIAENSEN</t>
  </si>
  <si>
    <t>35-1094</t>
  </si>
  <si>
    <t>TROL</t>
  </si>
  <si>
    <t>TROL 1  :  OV OPEN</t>
  </si>
  <si>
    <t>30-414</t>
  </si>
  <si>
    <t>30-279</t>
  </si>
  <si>
    <t>30-717</t>
  </si>
  <si>
    <t>TROL 2  :  OV OPEN</t>
  </si>
  <si>
    <t>30-322</t>
  </si>
  <si>
    <t>30-701</t>
  </si>
  <si>
    <t>30-319</t>
  </si>
  <si>
    <t>TROL 3  :  OV OPEN</t>
  </si>
  <si>
    <t>19.1</t>
  </si>
  <si>
    <t>Bram BOECKX</t>
  </si>
  <si>
    <t>30-226</t>
  </si>
  <si>
    <t>19.2</t>
  </si>
  <si>
    <t>Hannelore SLOS</t>
  </si>
  <si>
    <t>30-1030</t>
  </si>
  <si>
    <t>19.3</t>
  </si>
  <si>
    <t>Wolf DE MITS</t>
  </si>
  <si>
    <t>30-633</t>
  </si>
  <si>
    <t>TROL 4  :  OV OPEN</t>
  </si>
  <si>
    <t>20.1</t>
  </si>
  <si>
    <t>Ralph KURT</t>
  </si>
  <si>
    <t>30-556</t>
  </si>
  <si>
    <t>20.2</t>
  </si>
  <si>
    <t>Sascha KURT</t>
  </si>
  <si>
    <t>30-767</t>
  </si>
  <si>
    <t>20.3</t>
  </si>
  <si>
    <t>Michel WENS</t>
  </si>
  <si>
    <t>30-664</t>
  </si>
  <si>
    <t>TROL 5  :  OV OPEN</t>
  </si>
  <si>
    <t>21.1</t>
  </si>
  <si>
    <t>Marc MEEUWSSEN</t>
  </si>
  <si>
    <t>30-411</t>
  </si>
  <si>
    <t>21.2</t>
  </si>
  <si>
    <t>Frans WENS</t>
  </si>
  <si>
    <t>H75</t>
  </si>
  <si>
    <t>30-290</t>
  </si>
  <si>
    <t>21.3</t>
  </si>
  <si>
    <t>Ellen BOURGONJON</t>
  </si>
  <si>
    <t>30-357</t>
  </si>
  <si>
    <t>TROL 6  :  OV OPEN</t>
  </si>
  <si>
    <t>22.1</t>
  </si>
  <si>
    <t>Wim VERVOORT</t>
  </si>
  <si>
    <t>30-059</t>
  </si>
  <si>
    <t>22.2</t>
  </si>
  <si>
    <t>Herman JANSSEN</t>
  </si>
  <si>
    <t>30-258</t>
  </si>
  <si>
    <t>22.3</t>
  </si>
  <si>
    <t>Yves DE MITS</t>
  </si>
  <si>
    <t>30-358</t>
  </si>
  <si>
    <t>TROL 7  :  OV OPEN</t>
  </si>
  <si>
    <t>23.1</t>
  </si>
  <si>
    <t>Erik VAN DYCK</t>
  </si>
  <si>
    <t>30-247</t>
  </si>
  <si>
    <t>23.2</t>
  </si>
  <si>
    <t>Toni SERRALLONGA GASCH</t>
  </si>
  <si>
    <t>30-288</t>
  </si>
  <si>
    <t>23.3</t>
  </si>
  <si>
    <t>Thor DE MITS</t>
  </si>
  <si>
    <t>30-673</t>
  </si>
  <si>
    <t>VACANT</t>
  </si>
  <si>
    <t>VACANT 1  :  OV OPEN</t>
  </si>
  <si>
    <t>24.1</t>
  </si>
  <si>
    <t>-</t>
  </si>
  <si>
    <t>24.2</t>
  </si>
  <si>
    <t>24.3</t>
  </si>
  <si>
    <t>VACANT 2  :  OV OPEN</t>
  </si>
  <si>
    <t>25.1</t>
  </si>
  <si>
    <t>25.2</t>
  </si>
  <si>
    <t>25.3</t>
  </si>
  <si>
    <t>VACANT 3  :  OV OPEN</t>
  </si>
  <si>
    <t>26.1</t>
  </si>
  <si>
    <t>26.2</t>
  </si>
  <si>
    <t>26.3</t>
  </si>
  <si>
    <t>NCL</t>
  </si>
  <si>
    <t>ploeg</t>
  </si>
  <si>
    <t>rang</t>
  </si>
  <si>
    <t>Avondaflossing Heidehuizen  7 november 2025  hamok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</si>
</sst>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\.mm\.yyyy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6"/>
      <color rgb="FF000000"/>
      <name val="Aptos"/>
      <family val="2"/>
    </font>
    <font>
      <b/>
      <sz val="14"/>
      <color rgb="FF000000"/>
      <name val="Aptos"/>
      <family val="2"/>
    </font>
    <font>
      <b/>
      <sz val="12"/>
      <color rgb="FF000000"/>
      <name val="Aptos"/>
      <family val="2"/>
    </font>
    <font>
      <b/>
      <sz val="8"/>
      <color rgb="FF000000"/>
      <name val="Aptos"/>
      <family val="2"/>
    </font>
    <font>
      <sz val="8"/>
      <color rgb="FF000000"/>
      <name val="Aptos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u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164" fontId="0" fillId="0" borderId="0" xfId="0" applyNumberFormat="1"/>
    <xf numFmtId="0" fontId="8" fillId="2" borderId="2" xfId="1" applyFont="1" applyFill="1" applyBorder="1" applyAlignment="1">
      <alignment horizontal="center"/>
    </xf>
    <xf numFmtId="0" fontId="8" fillId="0" borderId="3" xfId="1" applyFont="1" applyBorder="1" applyAlignment="1">
      <alignment horizontal="right" wrapText="1"/>
    </xf>
    <xf numFmtId="164" fontId="8" fillId="2" borderId="2" xfId="1" applyNumberFormat="1" applyFont="1" applyFill="1" applyBorder="1" applyAlignment="1">
      <alignment horizontal="center"/>
    </xf>
    <xf numFmtId="164" fontId="8" fillId="0" borderId="3" xfId="1" applyNumberFormat="1" applyFont="1" applyBorder="1" applyAlignment="1">
      <alignment horizontal="right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Font="1"/>
    <xf numFmtId="164" fontId="11" fillId="0" borderId="3" xfId="1" applyNumberFormat="1" applyFont="1" applyBorder="1" applyAlignment="1">
      <alignment horizontal="right" wrapText="1"/>
    </xf>
    <xf numFmtId="0" fontId="12" fillId="0" borderId="0" xfId="0" applyFont="1"/>
    <xf numFmtId="0" fontId="13" fillId="0" borderId="0" xfId="0" applyFont="1" applyAlignment="1">
      <alignment horizontal="center"/>
    </xf>
    <xf numFmtId="1" fontId="11" fillId="0" borderId="3" xfId="1" applyNumberFormat="1" applyFont="1" applyBorder="1" applyAlignment="1">
      <alignment horizontal="right" wrapText="1"/>
    </xf>
  </cellXfs>
  <cellStyles count="2">
    <cellStyle name="Standaard" xfId="0" builtinId="0"/>
    <cellStyle name="Standaard_jh_relay" xfId="1" xr:uid="{2719A90F-5644-47C3-BAD3-B3D12E07E9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C074-A712-4DDD-AAF1-B7147399EB03}">
  <dimension ref="A1:F111"/>
  <sheetViews>
    <sheetView tabSelected="1" workbookViewId="0">
      <selection sqref="A1:F1"/>
    </sheetView>
  </sheetViews>
  <sheetFormatPr defaultRowHeight="15" x14ac:dyDescent="0.25"/>
  <cols>
    <col min="2" max="2" width="6.85546875" customWidth="1"/>
    <col min="3" max="3" width="13.5703125" bestFit="1" customWidth="1"/>
    <col min="4" max="4" width="28.140625" customWidth="1"/>
    <col min="6" max="6" width="18.140625" customWidth="1"/>
  </cols>
  <sheetData>
    <row r="1" spans="1:6" s="18" customFormat="1" ht="23.25" x14ac:dyDescent="0.35">
      <c r="A1" s="19" t="s">
        <v>316</v>
      </c>
      <c r="B1" s="19"/>
      <c r="C1" s="19"/>
      <c r="D1" s="19"/>
      <c r="E1" s="19"/>
      <c r="F1" s="19"/>
    </row>
    <row r="3" spans="1:6" ht="15.75" x14ac:dyDescent="0.25">
      <c r="A3" s="20">
        <v>1</v>
      </c>
      <c r="B3">
        <f>Blad2!B2</f>
        <v>13</v>
      </c>
      <c r="C3" s="15" t="str">
        <f>VLOOKUP(B3,Blad1!$A$1:$B$27,2)</f>
        <v>Omega 2</v>
      </c>
      <c r="E3" s="17">
        <v>5.8252314814814812E-2</v>
      </c>
    </row>
    <row r="4" spans="1:6" x14ac:dyDescent="0.25">
      <c r="C4" t="str">
        <f>_xlfn.CONCAT(B3,".",1)</f>
        <v>13.1</v>
      </c>
      <c r="D4" t="str">
        <f>VLOOKUP(C4,Blad3!$F$3:$G$98,2)</f>
        <v>Thomas JANSEN</v>
      </c>
    </row>
    <row r="5" spans="1:6" x14ac:dyDescent="0.25">
      <c r="C5" t="str">
        <f>_xlfn.CONCAT(B3,".",2)</f>
        <v>13.2</v>
      </c>
      <c r="D5" t="str">
        <f>VLOOKUP(C5,Blad3!$F$3:$G$98,2)</f>
        <v>Nathan JANSEN</v>
      </c>
    </row>
    <row r="6" spans="1:6" x14ac:dyDescent="0.25">
      <c r="C6" t="str">
        <f>_xlfn.CONCAT(B3,".",3)</f>
        <v>13.3</v>
      </c>
      <c r="D6" t="str">
        <f>VLOOKUP(C6,Blad3!$F$3:$G$98,2)</f>
        <v>Mats DE SMUL</v>
      </c>
    </row>
    <row r="8" spans="1:6" ht="15.75" x14ac:dyDescent="0.25">
      <c r="A8" s="20">
        <v>2</v>
      </c>
      <c r="B8">
        <f>Blad2!B3</f>
        <v>17</v>
      </c>
      <c r="C8" s="15" t="str">
        <f>VLOOKUP(B8,Blad1!$A$1:$B$27,2)</f>
        <v>Trol 1</v>
      </c>
      <c r="E8" s="17">
        <v>5.8344907407407408E-2</v>
      </c>
    </row>
    <row r="9" spans="1:6" x14ac:dyDescent="0.25">
      <c r="C9" t="str">
        <f>_xlfn.CONCAT(B8,".",1)</f>
        <v>17.1</v>
      </c>
      <c r="D9" t="str">
        <f>VLOOKUP(C9,Blad3!$F$3:$G$98,2)</f>
        <v>Simon KREKELS</v>
      </c>
    </row>
    <row r="10" spans="1:6" x14ac:dyDescent="0.25">
      <c r="C10" t="str">
        <f>_xlfn.CONCAT(B8,".",2)</f>
        <v>17.2</v>
      </c>
      <c r="D10" t="str">
        <f>VLOOKUP(C10,Blad3!$F$3:$G$98,2)</f>
        <v>Pjotr MERTENS</v>
      </c>
    </row>
    <row r="11" spans="1:6" x14ac:dyDescent="0.25">
      <c r="C11" t="str">
        <f>_xlfn.CONCAT(B8,".",3)</f>
        <v>17.3</v>
      </c>
      <c r="D11" t="str">
        <f>VLOOKUP(C11,Blad3!$F$3:$G$98,2)</f>
        <v>Rune DE CLERCQ</v>
      </c>
    </row>
    <row r="13" spans="1:6" ht="15.75" x14ac:dyDescent="0.25">
      <c r="A13" s="20">
        <v>3</v>
      </c>
      <c r="B13">
        <f>Blad2!B4</f>
        <v>10</v>
      </c>
      <c r="C13" s="15" t="str">
        <f>VLOOKUP(B13,Blad1!$A$1:$B$27,2)</f>
        <v>KOL 2</v>
      </c>
      <c r="E13" s="17">
        <v>6.2870370370370368E-2</v>
      </c>
    </row>
    <row r="14" spans="1:6" x14ac:dyDescent="0.25">
      <c r="C14" t="str">
        <f>_xlfn.CONCAT(B13,".",1)</f>
        <v>10.1</v>
      </c>
      <c r="D14" t="str">
        <f>VLOOKUP(C14,Blad3!$F$35:$G$98,2)</f>
        <v>Torben AERDEN</v>
      </c>
    </row>
    <row r="15" spans="1:6" x14ac:dyDescent="0.25">
      <c r="C15" t="str">
        <f>_xlfn.CONCAT(B13,".",2)</f>
        <v>10.2</v>
      </c>
      <c r="D15" t="str">
        <f>VLOOKUP(C15,Blad3!$F$35:$G$98,2)</f>
        <v>Anne-Marie DELANGHE</v>
      </c>
    </row>
    <row r="16" spans="1:6" x14ac:dyDescent="0.25">
      <c r="C16" t="str">
        <f>_xlfn.CONCAT(B13,".",3)</f>
        <v>10.3</v>
      </c>
      <c r="D16" t="str">
        <f>VLOOKUP(C16,Blad3!$F$35:$G$98,2)</f>
        <v>Frank AERDEN</v>
      </c>
    </row>
    <row r="18" spans="1:5" ht="15.75" x14ac:dyDescent="0.25">
      <c r="A18" s="20">
        <v>4</v>
      </c>
      <c r="B18">
        <f>Blad2!B5</f>
        <v>4</v>
      </c>
      <c r="C18" s="15" t="str">
        <f>VLOOKUP(B18,Blad1!$A$1:$B$27,2)</f>
        <v>hamok 4</v>
      </c>
      <c r="E18" s="17">
        <v>6.6203703703703709E-2</v>
      </c>
    </row>
    <row r="19" spans="1:5" x14ac:dyDescent="0.25">
      <c r="C19" t="str">
        <f>_xlfn.CONCAT(B18,".",1)</f>
        <v>4.1</v>
      </c>
      <c r="D19" t="str">
        <f>VLOOKUP(C19,Blad3!$F$3:$G$30,2)</f>
        <v>Lennert LENS</v>
      </c>
    </row>
    <row r="20" spans="1:5" x14ac:dyDescent="0.25">
      <c r="C20" t="str">
        <f>_xlfn.CONCAT(B18,".",2)</f>
        <v>4.2</v>
      </c>
      <c r="D20" t="str">
        <f>VLOOKUP(C20,Blad3!$F$3:$G$30,2)</f>
        <v>Thor WOLLES</v>
      </c>
    </row>
    <row r="21" spans="1:5" x14ac:dyDescent="0.25">
      <c r="C21" t="str">
        <f>_xlfn.CONCAT(B18,".",3)</f>
        <v>4.3</v>
      </c>
      <c r="D21" t="str">
        <f>VLOOKUP(C21,Blad3!$F$3:$G$30,2)</f>
        <v>Nico CEUNEN</v>
      </c>
    </row>
    <row r="23" spans="1:5" ht="15.75" x14ac:dyDescent="0.25">
      <c r="A23" s="20">
        <v>5</v>
      </c>
      <c r="B23">
        <f>Blad2!B6</f>
        <v>2</v>
      </c>
      <c r="C23" s="15" t="str">
        <f>VLOOKUP(B23,Blad1!$A$1:$B$27,2)</f>
        <v>hamok 2</v>
      </c>
      <c r="E23" s="17">
        <v>6.6608796296296291E-2</v>
      </c>
    </row>
    <row r="24" spans="1:5" x14ac:dyDescent="0.25">
      <c r="C24" t="str">
        <f>_xlfn.CONCAT(B23,".",1)</f>
        <v>2.1</v>
      </c>
      <c r="D24" t="str">
        <f>VLOOKUP(C24,Blad3!$F$3:$G$30,2)</f>
        <v>Greet OEYEN</v>
      </c>
    </row>
    <row r="25" spans="1:5" x14ac:dyDescent="0.25">
      <c r="C25" t="str">
        <f>_xlfn.CONCAT(B23,".",2)</f>
        <v>2.2</v>
      </c>
      <c r="D25" t="str">
        <f>VLOOKUP(C25,Blad3!$F$3:$G$30,2)</f>
        <v>Thomas VAN DER KLEIJ</v>
      </c>
    </row>
    <row r="26" spans="1:5" x14ac:dyDescent="0.25">
      <c r="C26" t="str">
        <f>_xlfn.CONCAT(B23,".",3)</f>
        <v>2.3</v>
      </c>
      <c r="D26" t="str">
        <f>VLOOKUP(C26,Blad3!$F$3:$G$30,2)</f>
        <v>Tomas HENDRICKX</v>
      </c>
    </row>
    <row r="28" spans="1:5" ht="15.75" x14ac:dyDescent="0.25">
      <c r="A28" s="20">
        <v>6</v>
      </c>
      <c r="B28">
        <f>Blad2!B7</f>
        <v>18</v>
      </c>
      <c r="C28" s="15" t="str">
        <f>VLOOKUP(B28,Blad1!$A$1:$B$27,2)</f>
        <v>Trol 2</v>
      </c>
      <c r="E28" s="17">
        <v>6.8182870370370366E-2</v>
      </c>
    </row>
    <row r="29" spans="1:5" x14ac:dyDescent="0.25">
      <c r="C29" t="str">
        <f>_xlfn.CONCAT(B28,".",1)</f>
        <v>18.1</v>
      </c>
      <c r="D29" t="str">
        <f>VLOOKUP(C29,Blad3!$F$35:$G$98,2)</f>
        <v>Desmond FRANSSEN</v>
      </c>
    </row>
    <row r="30" spans="1:5" x14ac:dyDescent="0.25">
      <c r="C30" t="str">
        <f>_xlfn.CONCAT(B28,".",2)</f>
        <v>18.2</v>
      </c>
      <c r="D30" t="str">
        <f>VLOOKUP(C30,Blad3!$F$35:$G$98,2)</f>
        <v>Viek DE MITS</v>
      </c>
    </row>
    <row r="31" spans="1:5" x14ac:dyDescent="0.25">
      <c r="C31" t="str">
        <f>_xlfn.CONCAT(B28,".",3)</f>
        <v>18.3</v>
      </c>
      <c r="D31" t="str">
        <f>VLOOKUP(C31,Blad3!$F$35:$G$98,2)</f>
        <v>Winston FRANSSEN</v>
      </c>
    </row>
    <row r="33" spans="1:5" ht="15.75" x14ac:dyDescent="0.25">
      <c r="A33" s="20">
        <v>7</v>
      </c>
      <c r="B33">
        <f>Blad2!B8</f>
        <v>7</v>
      </c>
      <c r="C33" s="15" t="str">
        <f>VLOOKUP(B33,Blad1!$A$1:$B$27,2)</f>
        <v>Antwerp O 1</v>
      </c>
      <c r="E33" s="17">
        <v>7.0439814814814816E-2</v>
      </c>
    </row>
    <row r="34" spans="1:5" x14ac:dyDescent="0.25">
      <c r="C34" t="str">
        <f>_xlfn.CONCAT(B33,".",1)</f>
        <v>7.1</v>
      </c>
      <c r="D34" t="str">
        <f>VLOOKUP(C34,Blad3!$F$3:$G$35,2)</f>
        <v>Yannick MICHIELS</v>
      </c>
    </row>
    <row r="35" spans="1:5" x14ac:dyDescent="0.25">
      <c r="C35" t="str">
        <f>_xlfn.CONCAT(B33,".",2)</f>
        <v>7.2</v>
      </c>
      <c r="D35" t="str">
        <f>VLOOKUP(C35,Blad3!$F$3:$G$35,2)</f>
        <v>Stefan VAN REGENMORTEL</v>
      </c>
    </row>
    <row r="36" spans="1:5" x14ac:dyDescent="0.25">
      <c r="C36" t="str">
        <f>_xlfn.CONCAT(B33,".",3)</f>
        <v>7.3</v>
      </c>
      <c r="D36" t="str">
        <f>VLOOKUP(C36,Blad3!$F$3:$G$35,2)</f>
        <v>Siegfried BAKELANTS</v>
      </c>
    </row>
    <row r="38" spans="1:5" ht="15.75" x14ac:dyDescent="0.25">
      <c r="A38" s="20">
        <v>8</v>
      </c>
      <c r="B38">
        <f>Blad2!B9</f>
        <v>6</v>
      </c>
      <c r="C38" s="15" t="str">
        <f>VLOOKUP(B38,Blad1!$A$1:$B$27,2)</f>
        <v>hamok 6</v>
      </c>
      <c r="E38" s="17">
        <v>8.3437499999999998E-2</v>
      </c>
    </row>
    <row r="39" spans="1:5" x14ac:dyDescent="0.25">
      <c r="C39" t="str">
        <f>_xlfn.CONCAT(B38,".",1)</f>
        <v>6.1</v>
      </c>
      <c r="D39" t="str">
        <f>VLOOKUP(C39,Blad3!$F$3:$G$35,2)</f>
        <v>Maya RENARD</v>
      </c>
    </row>
    <row r="40" spans="1:5" x14ac:dyDescent="0.25">
      <c r="C40" t="str">
        <f>_xlfn.CONCAT(B38,".",2)</f>
        <v>6.2</v>
      </c>
      <c r="D40" t="str">
        <f>VLOOKUP(C40,Blad3!$F$3:$G$35,2)</f>
        <v>Guido TIMMERS</v>
      </c>
    </row>
    <row r="41" spans="1:5" x14ac:dyDescent="0.25">
      <c r="C41" t="str">
        <f>_xlfn.CONCAT(B38,".",3)</f>
        <v>6.3</v>
      </c>
      <c r="D41" t="str">
        <f>VLOOKUP(C41,Blad3!$F$3:$G$35,2)</f>
        <v>Stefaan SCHUTJES</v>
      </c>
    </row>
    <row r="43" spans="1:5" ht="15.75" x14ac:dyDescent="0.25">
      <c r="A43" s="20">
        <v>9</v>
      </c>
      <c r="B43">
        <f>Blad2!B10</f>
        <v>5</v>
      </c>
      <c r="C43" s="15" t="str">
        <f>VLOOKUP(B43,Blad1!$A$1:$B$27,2)</f>
        <v>hamok 5</v>
      </c>
      <c r="E43" s="17">
        <v>9.087962962962963E-2</v>
      </c>
    </row>
    <row r="44" spans="1:5" x14ac:dyDescent="0.25">
      <c r="C44" t="str">
        <f>_xlfn.CONCAT(B43,".",1)</f>
        <v>5.1</v>
      </c>
      <c r="D44" t="str">
        <f>VLOOKUP(C44,Blad3!$F$3:$G$35,2)</f>
        <v>Bart MELLEBEEK</v>
      </c>
    </row>
    <row r="45" spans="1:5" x14ac:dyDescent="0.25">
      <c r="C45" t="str">
        <f>_xlfn.CONCAT(B43,".",2)</f>
        <v>5.2</v>
      </c>
      <c r="D45" t="str">
        <f>VLOOKUP(C45,Blad3!$F$3:$G$35,2)</f>
        <v>Amber THYS</v>
      </c>
    </row>
    <row r="46" spans="1:5" x14ac:dyDescent="0.25">
      <c r="C46" t="str">
        <f>_xlfn.CONCAT(B43,".",3)</f>
        <v>5.3</v>
      </c>
      <c r="D46" t="str">
        <f>VLOOKUP(C46,Blad3!$F$3:$G$35,2)</f>
        <v>Kristof WOLLES</v>
      </c>
    </row>
    <row r="48" spans="1:5" ht="15.75" x14ac:dyDescent="0.25">
      <c r="A48" s="20">
        <v>10</v>
      </c>
      <c r="B48">
        <f>Blad2!B11</f>
        <v>9</v>
      </c>
      <c r="C48" s="15" t="str">
        <f>VLOOKUP(B48,Blad1!$A$1:$B$27,2)</f>
        <v>KOL 1</v>
      </c>
      <c r="E48" s="17">
        <v>9.465277777777778E-2</v>
      </c>
    </row>
    <row r="49" spans="1:5" x14ac:dyDescent="0.25">
      <c r="C49" t="str">
        <f>_xlfn.CONCAT(B48,".",1)</f>
        <v>9.1</v>
      </c>
      <c r="D49" t="str">
        <f>VLOOKUP(C49,Blad3!$F$3:$G$40,2)</f>
        <v>Lieke VAN OPSTAL</v>
      </c>
    </row>
    <row r="50" spans="1:5" x14ac:dyDescent="0.25">
      <c r="C50" t="str">
        <f>_xlfn.CONCAT(B48,".",2)</f>
        <v>9.2</v>
      </c>
      <c r="D50" t="str">
        <f>VLOOKUP(C50,Blad3!$F$3:$G$40,2)</f>
        <v>Roger BOCKX</v>
      </c>
    </row>
    <row r="51" spans="1:5" x14ac:dyDescent="0.25">
      <c r="C51" t="str">
        <f>_xlfn.CONCAT(B48,".",3)</f>
        <v>9.3</v>
      </c>
      <c r="D51" t="str">
        <f>VLOOKUP(C51,Blad3!$F$3:$G$40,2)</f>
        <v>Ronald SOMERS</v>
      </c>
    </row>
    <row r="53" spans="1:5" ht="15.75" x14ac:dyDescent="0.25">
      <c r="A53" s="20">
        <v>11</v>
      </c>
      <c r="B53">
        <f>Blad2!B12</f>
        <v>15</v>
      </c>
      <c r="C53" s="15" t="str">
        <f>VLOOKUP(B53,Blad1!$A$1:$B$27,2)</f>
        <v>Omega 4</v>
      </c>
      <c r="E53" s="17">
        <v>9.4895833333333346E-2</v>
      </c>
    </row>
    <row r="54" spans="1:5" x14ac:dyDescent="0.25">
      <c r="C54" t="str">
        <f>_xlfn.CONCAT(B53,".",1)</f>
        <v>15.1</v>
      </c>
      <c r="D54" t="str">
        <f>VLOOKUP(C54,Blad3!$F$35:$G$98,2)</f>
        <v>Kato KEUPPENS</v>
      </c>
    </row>
    <row r="55" spans="1:5" x14ac:dyDescent="0.25">
      <c r="C55" t="str">
        <f>_xlfn.CONCAT(B53,".",2)</f>
        <v>15.2</v>
      </c>
      <c r="D55" t="str">
        <f>VLOOKUP(C55,Blad3!$F$35:$G$98,2)</f>
        <v>Dirk FABRÉ</v>
      </c>
    </row>
    <row r="56" spans="1:5" x14ac:dyDescent="0.25">
      <c r="C56" t="str">
        <f>_xlfn.CONCAT(B53,".",3)</f>
        <v>15.3</v>
      </c>
      <c r="D56" t="str">
        <f>VLOOKUP(C56,Blad3!$F$35:$G$98,2)</f>
        <v>Bart VAN DE MOORTEL</v>
      </c>
    </row>
    <row r="58" spans="1:5" ht="15.75" x14ac:dyDescent="0.25">
      <c r="A58" s="20">
        <v>12</v>
      </c>
      <c r="B58">
        <f>Blad2!B13</f>
        <v>23</v>
      </c>
      <c r="C58" s="15" t="str">
        <f>VLOOKUP(B58,Blad1!$A$1:$B$27,2)</f>
        <v>Trol 7</v>
      </c>
      <c r="E58" s="17">
        <v>9.5763888888888885E-2</v>
      </c>
    </row>
    <row r="59" spans="1:5" x14ac:dyDescent="0.25">
      <c r="C59" t="str">
        <f>_xlfn.CONCAT(B58,".",1)</f>
        <v>23.1</v>
      </c>
      <c r="D59" t="str">
        <f>VLOOKUP(C59,Blad3!$F$35:$G$98,2)</f>
        <v>Erik VAN DYCK</v>
      </c>
    </row>
    <row r="60" spans="1:5" x14ac:dyDescent="0.25">
      <c r="C60" t="str">
        <f>_xlfn.CONCAT(B58,".",2)</f>
        <v>23.2</v>
      </c>
      <c r="D60" t="str">
        <f>VLOOKUP(C60,Blad3!$F$35:$G$98,2)</f>
        <v>Toni SERRALLONGA GASCH</v>
      </c>
    </row>
    <row r="61" spans="1:5" x14ac:dyDescent="0.25">
      <c r="C61" t="str">
        <f>_xlfn.CONCAT(B58,".",3)</f>
        <v>23.3</v>
      </c>
      <c r="D61" t="str">
        <f>VLOOKUP(C61,Blad3!$F$35:$G$98,2)</f>
        <v>Thor DE MITS</v>
      </c>
    </row>
    <row r="63" spans="1:5" ht="15.75" x14ac:dyDescent="0.25">
      <c r="A63" s="20">
        <v>13</v>
      </c>
      <c r="B63">
        <f>Blad2!B14</f>
        <v>19</v>
      </c>
      <c r="C63" s="15" t="str">
        <f>VLOOKUP(B63,Blad1!$A$1:$B$27,2)</f>
        <v>Trol 3</v>
      </c>
      <c r="E63" s="17">
        <v>0.10039351851851852</v>
      </c>
    </row>
    <row r="64" spans="1:5" x14ac:dyDescent="0.25">
      <c r="C64" t="str">
        <f>_xlfn.CONCAT(B63,".",1)</f>
        <v>19.1</v>
      </c>
      <c r="D64" t="str">
        <f>VLOOKUP(C64,Blad3!$F$35:$G$98,2)</f>
        <v>Bram BOECKX</v>
      </c>
    </row>
    <row r="65" spans="1:5" x14ac:dyDescent="0.25">
      <c r="C65" t="str">
        <f>_xlfn.CONCAT(B63,".",2)</f>
        <v>19.2</v>
      </c>
      <c r="D65" t="str">
        <f>VLOOKUP(C65,Blad3!$F$35:$G$98,2)</f>
        <v>Hannelore SLOS</v>
      </c>
    </row>
    <row r="66" spans="1:5" x14ac:dyDescent="0.25">
      <c r="C66" t="str">
        <f>_xlfn.CONCAT(B63,".",3)</f>
        <v>19.3</v>
      </c>
      <c r="D66" t="str">
        <f>VLOOKUP(C66,Blad3!$F$35:$G$98,2)</f>
        <v>Wolf DE MITS</v>
      </c>
    </row>
    <row r="68" spans="1:5" ht="15.75" x14ac:dyDescent="0.25">
      <c r="A68" s="20">
        <v>14</v>
      </c>
      <c r="B68">
        <f>Blad2!B15</f>
        <v>21</v>
      </c>
      <c r="C68" s="15" t="str">
        <f>VLOOKUP(B68,Blad1!$A$1:$B$27,2)</f>
        <v>Trol 5</v>
      </c>
      <c r="E68" s="17">
        <v>0.10303240740740741</v>
      </c>
    </row>
    <row r="69" spans="1:5" x14ac:dyDescent="0.25">
      <c r="C69" t="str">
        <f>_xlfn.CONCAT(B68,".",1)</f>
        <v>21.1</v>
      </c>
      <c r="D69" t="str">
        <f>VLOOKUP(C69,Blad3!$F$35:$G$98,2)</f>
        <v>Marc MEEUWSSEN</v>
      </c>
    </row>
    <row r="70" spans="1:5" x14ac:dyDescent="0.25">
      <c r="C70" t="str">
        <f>_xlfn.CONCAT(B68,".",2)</f>
        <v>21.2</v>
      </c>
      <c r="D70" t="str">
        <f>VLOOKUP(C70,Blad3!$F$35:$G$98,2)</f>
        <v>Frans WENS</v>
      </c>
    </row>
    <row r="71" spans="1:5" x14ac:dyDescent="0.25">
      <c r="C71" t="str">
        <f>_xlfn.CONCAT(B68,".",3)</f>
        <v>21.3</v>
      </c>
      <c r="D71" t="str">
        <f>VLOOKUP(C71,Blad3!$F$35:$G$98,2)</f>
        <v>Ellen BOURGONJON</v>
      </c>
    </row>
    <row r="73" spans="1:5" ht="15.75" x14ac:dyDescent="0.25">
      <c r="A73" s="20">
        <v>15</v>
      </c>
      <c r="B73">
        <f>Blad2!B16</f>
        <v>20</v>
      </c>
      <c r="C73" s="15" t="str">
        <f>VLOOKUP(B73,Blad1!$A$1:$B$27,2)</f>
        <v>Trol 4</v>
      </c>
      <c r="E73" s="17">
        <v>0.10481481481481482</v>
      </c>
    </row>
    <row r="74" spans="1:5" x14ac:dyDescent="0.25">
      <c r="C74" t="str">
        <f>_xlfn.CONCAT(B73,".",1)</f>
        <v>20.1</v>
      </c>
      <c r="D74" t="str">
        <f>VLOOKUP(C74,Blad3!$F$35:$G$98,2)</f>
        <v>Ralph KURT</v>
      </c>
    </row>
    <row r="75" spans="1:5" x14ac:dyDescent="0.25">
      <c r="C75" t="str">
        <f>_xlfn.CONCAT(B73,".",2)</f>
        <v>20.2</v>
      </c>
      <c r="D75" t="str">
        <f>VLOOKUP(C75,Blad3!$F$35:$G$98,2)</f>
        <v>Sascha KURT</v>
      </c>
    </row>
    <row r="76" spans="1:5" x14ac:dyDescent="0.25">
      <c r="C76" t="str">
        <f>_xlfn.CONCAT(B73,".",3)</f>
        <v>20.3</v>
      </c>
      <c r="D76" t="str">
        <f>VLOOKUP(C76,Blad3!$F$35:$G$98,2)</f>
        <v>Michel WENS</v>
      </c>
    </row>
    <row r="78" spans="1:5" ht="15.75" x14ac:dyDescent="0.25">
      <c r="A78" s="20">
        <v>16</v>
      </c>
      <c r="B78">
        <f>Blad2!B17</f>
        <v>14</v>
      </c>
      <c r="C78" s="15" t="str">
        <f>VLOOKUP(B78,Blad1!$A$1:$B$27,2)</f>
        <v>Omega 3</v>
      </c>
      <c r="E78" s="17">
        <v>0.10609953703703703</v>
      </c>
    </row>
    <row r="79" spans="1:5" x14ac:dyDescent="0.25">
      <c r="C79" t="str">
        <f>_xlfn.CONCAT(B78,".",1)</f>
        <v>14.1</v>
      </c>
      <c r="D79" t="str">
        <f>VLOOKUP(C79,Blad3!$F$35:$G$98,2)</f>
        <v>Liesbeth VAN DE VELDE</v>
      </c>
    </row>
    <row r="80" spans="1:5" x14ac:dyDescent="0.25">
      <c r="C80" t="str">
        <f>_xlfn.CONCAT(B78,".",2)</f>
        <v>14.2</v>
      </c>
      <c r="D80" t="str">
        <f>VLOOKUP(C80,Blad3!$F$35:$G$98,2)</f>
        <v>Angelique DE GRANDE</v>
      </c>
    </row>
    <row r="81" spans="1:5" x14ac:dyDescent="0.25">
      <c r="C81" t="str">
        <f>_xlfn.CONCAT(B78,".",3)</f>
        <v>14.3</v>
      </c>
      <c r="D81" t="str">
        <f>VLOOKUP(C81,Blad3!$F$35:$G$98,2)</f>
        <v>Rudi AERTS</v>
      </c>
    </row>
    <row r="83" spans="1:5" ht="15.75" x14ac:dyDescent="0.25">
      <c r="A83" s="20">
        <v>17</v>
      </c>
      <c r="B83">
        <f>Blad2!B18</f>
        <v>22</v>
      </c>
      <c r="C83" s="15" t="str">
        <f>VLOOKUP(B83,Blad1!$A$1:$B$27,2)</f>
        <v>Trol 6</v>
      </c>
      <c r="E83" s="17">
        <v>0.11085648148148149</v>
      </c>
    </row>
    <row r="84" spans="1:5" x14ac:dyDescent="0.25">
      <c r="C84" t="str">
        <f>_xlfn.CONCAT(B83,".",1)</f>
        <v>22.1</v>
      </c>
      <c r="D84" t="str">
        <f>VLOOKUP(C84,Blad3!$F$35:$G$98,2)</f>
        <v>Wim VERVOORT</v>
      </c>
    </row>
    <row r="85" spans="1:5" x14ac:dyDescent="0.25">
      <c r="C85" t="str">
        <f>_xlfn.CONCAT(B83,".",2)</f>
        <v>22.2</v>
      </c>
      <c r="D85" t="str">
        <f>VLOOKUP(C85,Blad3!$F$35:$G$98,2)</f>
        <v>Herman JANSSEN</v>
      </c>
    </row>
    <row r="86" spans="1:5" x14ac:dyDescent="0.25">
      <c r="C86" t="str">
        <f>_xlfn.CONCAT(B83,".",3)</f>
        <v>22.3</v>
      </c>
      <c r="D86" t="str">
        <f>VLOOKUP(C86,Blad3!$F$35:$G$98,2)</f>
        <v>Yves DE MITS</v>
      </c>
    </row>
    <row r="88" spans="1:5" ht="15.75" x14ac:dyDescent="0.25">
      <c r="A88" s="20">
        <v>18</v>
      </c>
      <c r="B88">
        <f>Blad2!B19</f>
        <v>11</v>
      </c>
      <c r="C88" s="15" t="str">
        <f>VLOOKUP(B88,Blad1!$A$1:$B$27,2)</f>
        <v>KOL 3</v>
      </c>
      <c r="E88" s="17">
        <v>0.11314814814814815</v>
      </c>
    </row>
    <row r="89" spans="1:5" x14ac:dyDescent="0.25">
      <c r="C89" t="str">
        <f>_xlfn.CONCAT(B88,".",1)</f>
        <v>11.1</v>
      </c>
      <c r="D89" t="str">
        <f>VLOOKUP(C89,Blad3!$F$36:$G$50,2)</f>
        <v>An NUYTS</v>
      </c>
    </row>
    <row r="90" spans="1:5" x14ac:dyDescent="0.25">
      <c r="C90" t="str">
        <f>_xlfn.CONCAT(B88,".",2)</f>
        <v>11.2</v>
      </c>
      <c r="D90" t="str">
        <f>VLOOKUP(C90,Blad3!$F$36:$G$50,2)</f>
        <v>Frédérique VERBIEST</v>
      </c>
    </row>
    <row r="91" spans="1:5" x14ac:dyDescent="0.25">
      <c r="C91" t="str">
        <f>_xlfn.CONCAT(B88,".",3)</f>
        <v>11.3</v>
      </c>
      <c r="D91" t="str">
        <f>VLOOKUP(C91,Blad3!$F$36:$G$50,2)</f>
        <v>Katrien AERTS</v>
      </c>
    </row>
    <row r="93" spans="1:5" ht="15.75" x14ac:dyDescent="0.25">
      <c r="A93" s="20">
        <v>19</v>
      </c>
      <c r="B93">
        <f>Blad2!B20</f>
        <v>16</v>
      </c>
      <c r="C93" s="15" t="str">
        <f>VLOOKUP(B93,Blad1!$A$1:$B$27,2)</f>
        <v>Omega 5</v>
      </c>
      <c r="E93" s="17">
        <v>0.12090277777777778</v>
      </c>
    </row>
    <row r="94" spans="1:5" x14ac:dyDescent="0.25">
      <c r="C94" t="str">
        <f>_xlfn.CONCAT(B93,".",1)</f>
        <v>16.1</v>
      </c>
      <c r="D94" t="str">
        <f>VLOOKUP(C94,Blad3!$F$35:$G$98,2)</f>
        <v>Lisa ELSEN</v>
      </c>
    </row>
    <row r="95" spans="1:5" x14ac:dyDescent="0.25">
      <c r="C95" t="str">
        <f>_xlfn.CONCAT(B93,".",2)</f>
        <v>16.2</v>
      </c>
      <c r="D95" t="str">
        <f>VLOOKUP(C95,Blad3!$F$35:$G$98,2)</f>
        <v>Magalie VERSTREPEN</v>
      </c>
    </row>
    <row r="96" spans="1:5" x14ac:dyDescent="0.25">
      <c r="C96" t="str">
        <f>_xlfn.CONCAT(B93,".",3)</f>
        <v>16.3</v>
      </c>
      <c r="D96" t="str">
        <f>VLOOKUP(C96,Blad3!$F$35:$G$98,2)</f>
        <v>Tijl CHRISTIAENSEN</v>
      </c>
    </row>
    <row r="98" spans="1:5" ht="15.75" x14ac:dyDescent="0.25">
      <c r="A98" s="20">
        <v>20</v>
      </c>
      <c r="B98">
        <f>Blad2!B21</f>
        <v>1</v>
      </c>
      <c r="C98" s="15" t="str">
        <f>VLOOKUP(B98,Blad1!$A$1:$B$27,2)</f>
        <v>hamok 1</v>
      </c>
      <c r="E98" s="17">
        <v>0.12534722222222222</v>
      </c>
    </row>
    <row r="99" spans="1:5" x14ac:dyDescent="0.25">
      <c r="C99" t="str">
        <f>_xlfn.CONCAT(B98,".",1)</f>
        <v>1.1</v>
      </c>
      <c r="D99" t="str">
        <f>VLOOKUP(C99,Blad3!$F$3:$G$35,2)</f>
        <v>Patrick BLEYEN</v>
      </c>
    </row>
    <row r="100" spans="1:5" x14ac:dyDescent="0.25">
      <c r="C100" t="str">
        <f>_xlfn.CONCAT(B98,".",2)</f>
        <v>1.2</v>
      </c>
      <c r="D100" t="str">
        <f>VLOOKUP(C100,Blad3!$F$3:$G$35,2)</f>
        <v>Elisabeth SCHUTJES</v>
      </c>
    </row>
    <row r="101" spans="1:5" x14ac:dyDescent="0.25">
      <c r="C101" t="str">
        <f>_xlfn.CONCAT(B98,".",3)</f>
        <v>1.3</v>
      </c>
      <c r="D101" t="str">
        <f>VLOOKUP(C101,Blad3!$F$3:$G$35,2)</f>
        <v>Peter HOOGSTRATE</v>
      </c>
    </row>
    <row r="103" spans="1:5" ht="15.75" x14ac:dyDescent="0.25">
      <c r="A103" s="20">
        <v>21</v>
      </c>
      <c r="B103">
        <f>Blad2!B22</f>
        <v>12</v>
      </c>
      <c r="C103" s="15" t="str">
        <f>VLOOKUP(B103,Blad1!$A$1:$B$27,2)</f>
        <v>Omega 1</v>
      </c>
      <c r="E103" s="17" t="s">
        <v>313</v>
      </c>
    </row>
    <row r="104" spans="1:5" x14ac:dyDescent="0.25">
      <c r="C104" t="str">
        <f>_xlfn.CONCAT(B103,".",1)</f>
        <v>12.1</v>
      </c>
      <c r="D104" t="str">
        <f>VLOOKUP(C104,Blad3!$F$35:$G$98,2)</f>
        <v>Olivier DE SMUL</v>
      </c>
    </row>
    <row r="105" spans="1:5" x14ac:dyDescent="0.25">
      <c r="C105" t="str">
        <f>_xlfn.CONCAT(B103,".",2)</f>
        <v>12.2</v>
      </c>
      <c r="D105" t="str">
        <f>VLOOKUP(C105,Blad3!$F$35:$G$98,2)</f>
        <v>Jean-Marc GILLET</v>
      </c>
    </row>
    <row r="106" spans="1:5" x14ac:dyDescent="0.25">
      <c r="C106" t="str">
        <f>_xlfn.CONCAT(B103,".",3)</f>
        <v>12.3</v>
      </c>
      <c r="D106" t="str">
        <f>VLOOKUP(C106,Blad3!$F$35:$G$98,2)</f>
        <v>Kim JANSEN</v>
      </c>
    </row>
    <row r="108" spans="1:5" ht="15.75" x14ac:dyDescent="0.25">
      <c r="A108" s="20">
        <v>22</v>
      </c>
      <c r="B108" s="16">
        <f>Blad2!B23</f>
        <v>3</v>
      </c>
      <c r="C108" s="15" t="str">
        <f>VLOOKUP(B108,Blad1!$A$1:$B$27,2)</f>
        <v>hamok 3</v>
      </c>
      <c r="E108" s="17" t="s">
        <v>313</v>
      </c>
    </row>
    <row r="109" spans="1:5" x14ac:dyDescent="0.25">
      <c r="C109" t="str">
        <f>_xlfn.CONCAT(B108,".",1)</f>
        <v>3.1</v>
      </c>
      <c r="D109" t="str">
        <f>VLOOKUP(C109,Blad3!$F$3:$G$35,2)</f>
        <v>Marc MERTENS</v>
      </c>
    </row>
    <row r="110" spans="1:5" x14ac:dyDescent="0.25">
      <c r="C110" t="str">
        <f>_xlfn.CONCAT(B108,".",2)</f>
        <v>3.2</v>
      </c>
      <c r="D110" t="str">
        <f>VLOOKUP(C110,Blad3!$F$3:$G$35,2)</f>
        <v>Koen MEYNEN</v>
      </c>
    </row>
    <row r="111" spans="1:5" x14ac:dyDescent="0.25">
      <c r="C111" t="str">
        <f>_xlfn.CONCAT(B108,".",3)</f>
        <v>3.3</v>
      </c>
      <c r="D111" t="str">
        <f>VLOOKUP(C111,Blad3!$F$3:$G$35,2)</f>
        <v>Pascal MYLLE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4442-C2EE-46B6-9530-BB5B12A132C0}">
  <dimension ref="A1:E23"/>
  <sheetViews>
    <sheetView workbookViewId="0">
      <selection activeCell="C2" sqref="C2:C23"/>
    </sheetView>
  </sheetViews>
  <sheetFormatPr defaultRowHeight="15" x14ac:dyDescent="0.25"/>
  <cols>
    <col min="2" max="2" width="12" bestFit="1" customWidth="1"/>
    <col min="3" max="3" width="28.7109375" style="1" customWidth="1"/>
    <col min="4" max="5" width="12" bestFit="1" customWidth="1"/>
  </cols>
  <sheetData>
    <row r="1" spans="1:5" x14ac:dyDescent="0.25">
      <c r="A1" t="s">
        <v>315</v>
      </c>
      <c r="B1" s="2" t="s">
        <v>0</v>
      </c>
      <c r="C1" s="4" t="s">
        <v>1</v>
      </c>
      <c r="D1" s="2" t="s">
        <v>2</v>
      </c>
      <c r="E1" t="s">
        <v>314</v>
      </c>
    </row>
    <row r="2" spans="1:5" x14ac:dyDescent="0.25">
      <c r="A2">
        <v>1</v>
      </c>
      <c r="B2" s="3">
        <v>13</v>
      </c>
      <c r="C2" s="5">
        <v>5.8252314814814812E-2</v>
      </c>
      <c r="D2" s="3">
        <v>3</v>
      </c>
      <c r="E2" t="str">
        <f>VLOOKUP(B2,Blad1!$A$1:$B$27,2)</f>
        <v>Omega 2</v>
      </c>
    </row>
    <row r="3" spans="1:5" x14ac:dyDescent="0.25">
      <c r="A3">
        <v>2</v>
      </c>
      <c r="B3" s="3">
        <v>17</v>
      </c>
      <c r="C3" s="5">
        <v>5.8344907407407408E-2</v>
      </c>
      <c r="D3" s="3">
        <v>3</v>
      </c>
      <c r="E3" t="str">
        <f>VLOOKUP(B3,Blad1!$A$1:$B$27,2)</f>
        <v>Trol 1</v>
      </c>
    </row>
    <row r="4" spans="1:5" x14ac:dyDescent="0.25">
      <c r="A4">
        <v>3</v>
      </c>
      <c r="B4" s="3">
        <v>10</v>
      </c>
      <c r="C4" s="5">
        <v>6.2870370370370368E-2</v>
      </c>
      <c r="D4" s="3">
        <v>2</v>
      </c>
      <c r="E4" t="str">
        <f>VLOOKUP(B4,Blad1!$A$1:$B$27,2)</f>
        <v>KOL 2</v>
      </c>
    </row>
    <row r="5" spans="1:5" x14ac:dyDescent="0.25">
      <c r="A5">
        <v>4</v>
      </c>
      <c r="B5" s="3">
        <v>4</v>
      </c>
      <c r="C5" s="5">
        <v>6.6203703703703709E-2</v>
      </c>
      <c r="D5" s="3">
        <v>3</v>
      </c>
      <c r="E5" t="str">
        <f>VLOOKUP(B5,Blad1!$A$1:$B$27,2)</f>
        <v>hamok 4</v>
      </c>
    </row>
    <row r="6" spans="1:5" x14ac:dyDescent="0.25">
      <c r="A6">
        <v>5</v>
      </c>
      <c r="B6" s="3">
        <v>2</v>
      </c>
      <c r="C6" s="5">
        <v>6.6608796296296291E-2</v>
      </c>
      <c r="D6" s="3">
        <v>3</v>
      </c>
      <c r="E6" t="str">
        <f>VLOOKUP(B6,Blad1!$A$1:$B$27,2)</f>
        <v>hamok 2</v>
      </c>
    </row>
    <row r="7" spans="1:5" x14ac:dyDescent="0.25">
      <c r="A7">
        <v>6</v>
      </c>
      <c r="B7" s="3">
        <v>18</v>
      </c>
      <c r="C7" s="5">
        <v>6.8182870370370366E-2</v>
      </c>
      <c r="D7" s="3">
        <v>3</v>
      </c>
      <c r="E7" t="str">
        <f>VLOOKUP(B7,Blad1!$A$1:$B$27,2)</f>
        <v>Trol 2</v>
      </c>
    </row>
    <row r="8" spans="1:5" x14ac:dyDescent="0.25">
      <c r="A8">
        <v>7</v>
      </c>
      <c r="B8" s="3">
        <v>7</v>
      </c>
      <c r="C8" s="5">
        <v>7.0439814814814816E-2</v>
      </c>
      <c r="D8" s="3">
        <v>3</v>
      </c>
      <c r="E8" t="str">
        <f>VLOOKUP(B8,Blad1!$A$1:$B$27,2)</f>
        <v>Antwerp O 1</v>
      </c>
    </row>
    <row r="9" spans="1:5" x14ac:dyDescent="0.25">
      <c r="A9">
        <v>8</v>
      </c>
      <c r="B9" s="3">
        <v>6</v>
      </c>
      <c r="C9" s="5">
        <v>8.3437499999999998E-2</v>
      </c>
      <c r="D9" s="3">
        <v>3</v>
      </c>
      <c r="E9" t="str">
        <f>VLOOKUP(B9,Blad1!$A$1:$B$27,2)</f>
        <v>hamok 6</v>
      </c>
    </row>
    <row r="10" spans="1:5" x14ac:dyDescent="0.25">
      <c r="A10">
        <v>9</v>
      </c>
      <c r="B10" s="3">
        <v>5</v>
      </c>
      <c r="C10" s="5">
        <v>9.087962962962963E-2</v>
      </c>
      <c r="D10" s="3">
        <v>3</v>
      </c>
      <c r="E10" t="str">
        <f>VLOOKUP(B10,Blad1!$A$1:$B$27,2)</f>
        <v>hamok 5</v>
      </c>
    </row>
    <row r="11" spans="1:5" x14ac:dyDescent="0.25">
      <c r="A11">
        <v>10</v>
      </c>
      <c r="B11" s="3">
        <v>9</v>
      </c>
      <c r="C11" s="5">
        <v>9.465277777777778E-2</v>
      </c>
      <c r="D11" s="3">
        <v>3</v>
      </c>
      <c r="E11" t="str">
        <f>VLOOKUP(B11,Blad1!$A$1:$B$27,2)</f>
        <v>KOL 1</v>
      </c>
    </row>
    <row r="12" spans="1:5" x14ac:dyDescent="0.25">
      <c r="A12">
        <v>11</v>
      </c>
      <c r="B12" s="3">
        <v>15</v>
      </c>
      <c r="C12" s="5">
        <v>9.4895833333333346E-2</v>
      </c>
      <c r="D12" s="3">
        <v>3</v>
      </c>
      <c r="E12" t="str">
        <f>VLOOKUP(B12,Blad1!$A$1:$B$27,2)</f>
        <v>Omega 4</v>
      </c>
    </row>
    <row r="13" spans="1:5" x14ac:dyDescent="0.25">
      <c r="A13">
        <v>12</v>
      </c>
      <c r="B13" s="3">
        <v>23</v>
      </c>
      <c r="C13" s="5">
        <v>9.5763888888888885E-2</v>
      </c>
      <c r="D13" s="3">
        <v>3</v>
      </c>
      <c r="E13" t="str">
        <f>VLOOKUP(B13,Blad1!$A$1:$B$27,2)</f>
        <v>Trol 7</v>
      </c>
    </row>
    <row r="14" spans="1:5" x14ac:dyDescent="0.25">
      <c r="A14">
        <v>13</v>
      </c>
      <c r="B14" s="3">
        <v>19</v>
      </c>
      <c r="C14" s="5">
        <v>0.10039351851851852</v>
      </c>
      <c r="D14" s="3">
        <v>3</v>
      </c>
      <c r="E14" t="str">
        <f>VLOOKUP(B14,Blad1!$A$1:$B$27,2)</f>
        <v>Trol 3</v>
      </c>
    </row>
    <row r="15" spans="1:5" x14ac:dyDescent="0.25">
      <c r="A15">
        <v>14</v>
      </c>
      <c r="B15" s="3">
        <v>21</v>
      </c>
      <c r="C15" s="5">
        <v>0.10303240740740741</v>
      </c>
      <c r="D15" s="3">
        <v>3</v>
      </c>
      <c r="E15" t="str">
        <f>VLOOKUP(B15,Blad1!$A$1:$B$27,2)</f>
        <v>Trol 5</v>
      </c>
    </row>
    <row r="16" spans="1:5" x14ac:dyDescent="0.25">
      <c r="A16">
        <v>15</v>
      </c>
      <c r="B16" s="3">
        <v>20</v>
      </c>
      <c r="C16" s="5">
        <v>0.10481481481481482</v>
      </c>
      <c r="D16" s="3">
        <v>3</v>
      </c>
      <c r="E16" t="str">
        <f>VLOOKUP(B16,Blad1!$A$1:$B$27,2)</f>
        <v>Trol 4</v>
      </c>
    </row>
    <row r="17" spans="1:5" x14ac:dyDescent="0.25">
      <c r="A17">
        <v>16</v>
      </c>
      <c r="B17" s="3">
        <v>14</v>
      </c>
      <c r="C17" s="5">
        <v>0.10609953703703703</v>
      </c>
      <c r="D17" s="3">
        <v>3</v>
      </c>
      <c r="E17" t="str">
        <f>VLOOKUP(B17,Blad1!$A$1:$B$27,2)</f>
        <v>Omega 3</v>
      </c>
    </row>
    <row r="18" spans="1:5" x14ac:dyDescent="0.25">
      <c r="A18">
        <v>17</v>
      </c>
      <c r="B18" s="3">
        <v>22</v>
      </c>
      <c r="C18" s="5">
        <v>0.11085648148148149</v>
      </c>
      <c r="D18" s="3">
        <v>3</v>
      </c>
      <c r="E18" t="str">
        <f>VLOOKUP(B18,Blad1!$A$1:$B$27,2)</f>
        <v>Trol 6</v>
      </c>
    </row>
    <row r="19" spans="1:5" x14ac:dyDescent="0.25">
      <c r="A19">
        <v>18</v>
      </c>
      <c r="B19" s="3">
        <v>11</v>
      </c>
      <c r="C19" s="5">
        <v>0.11314814814814815</v>
      </c>
      <c r="D19" s="3">
        <v>3</v>
      </c>
      <c r="E19" t="str">
        <f>VLOOKUP(B19,Blad1!$A$1:$B$27,2)</f>
        <v>KOL 3</v>
      </c>
    </row>
    <row r="20" spans="1:5" x14ac:dyDescent="0.25">
      <c r="A20">
        <v>19</v>
      </c>
      <c r="B20" s="3">
        <v>16</v>
      </c>
      <c r="C20" s="5">
        <v>0.12090277777777778</v>
      </c>
      <c r="D20" s="3">
        <v>3</v>
      </c>
      <c r="E20" t="str">
        <f>VLOOKUP(B20,Blad1!$A$1:$B$27,2)</f>
        <v>Omega 5</v>
      </c>
    </row>
    <row r="21" spans="1:5" x14ac:dyDescent="0.25">
      <c r="A21">
        <v>20</v>
      </c>
      <c r="B21" s="3">
        <v>1</v>
      </c>
      <c r="C21" s="5">
        <v>0.12534722222222222</v>
      </c>
      <c r="D21" s="3">
        <v>3</v>
      </c>
      <c r="E21" t="str">
        <f>VLOOKUP(B21,Blad1!$A$1:$B$27,2)</f>
        <v>hamok 1</v>
      </c>
    </row>
    <row r="22" spans="1:5" x14ac:dyDescent="0.25">
      <c r="A22">
        <v>21</v>
      </c>
      <c r="B22" s="3">
        <v>12</v>
      </c>
      <c r="C22" s="5" t="s">
        <v>313</v>
      </c>
      <c r="D22" s="3">
        <v>3</v>
      </c>
      <c r="E22" t="str">
        <f>VLOOKUP(B22,Blad1!$A$1:$B$27,2)</f>
        <v>Omega 1</v>
      </c>
    </row>
    <row r="23" spans="1:5" x14ac:dyDescent="0.25">
      <c r="A23">
        <v>22</v>
      </c>
      <c r="B23" s="3">
        <v>3</v>
      </c>
      <c r="C23" s="5" t="s">
        <v>313</v>
      </c>
      <c r="D23" s="3">
        <v>3</v>
      </c>
      <c r="E23" t="str">
        <f>VLOOKUP(B23,Blad1!$A$1:$B$27,2)</f>
        <v>hamok 3</v>
      </c>
    </row>
  </sheetData>
  <autoFilter ref="A1:E23" xr:uid="{D9E54442-C2EE-46B6-9530-BB5B12A132C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8B69-2E96-44E4-AE91-2E91247B268B}">
  <dimension ref="A1:B27"/>
  <sheetViews>
    <sheetView workbookViewId="0">
      <selection activeCell="D15" sqref="D15"/>
    </sheetView>
  </sheetViews>
  <sheetFormatPr defaultRowHeight="15" x14ac:dyDescent="0.25"/>
  <sheetData>
    <row r="1" spans="1:2" x14ac:dyDescent="0.25">
      <c r="A1">
        <v>1</v>
      </c>
      <c r="B1" t="s">
        <v>3</v>
      </c>
    </row>
    <row r="2" spans="1:2" x14ac:dyDescent="0.25">
      <c r="A2">
        <v>2</v>
      </c>
      <c r="B2" t="s">
        <v>4</v>
      </c>
    </row>
    <row r="3" spans="1:2" x14ac:dyDescent="0.25">
      <c r="A3">
        <v>3</v>
      </c>
      <c r="B3" t="s">
        <v>5</v>
      </c>
    </row>
    <row r="4" spans="1:2" x14ac:dyDescent="0.25">
      <c r="A4">
        <v>4</v>
      </c>
      <c r="B4" t="s">
        <v>6</v>
      </c>
    </row>
    <row r="5" spans="1:2" x14ac:dyDescent="0.25">
      <c r="A5">
        <v>5</v>
      </c>
      <c r="B5" t="s">
        <v>7</v>
      </c>
    </row>
    <row r="6" spans="1:2" x14ac:dyDescent="0.25">
      <c r="A6">
        <v>6</v>
      </c>
      <c r="B6" t="s">
        <v>8</v>
      </c>
    </row>
    <row r="7" spans="1:2" x14ac:dyDescent="0.25">
      <c r="A7">
        <v>7</v>
      </c>
      <c r="B7" t="s">
        <v>9</v>
      </c>
    </row>
    <row r="8" spans="1:2" x14ac:dyDescent="0.25">
      <c r="A8">
        <v>8</v>
      </c>
      <c r="B8" t="s">
        <v>10</v>
      </c>
    </row>
    <row r="9" spans="1:2" x14ac:dyDescent="0.25">
      <c r="A9">
        <v>9</v>
      </c>
      <c r="B9" t="s">
        <v>11</v>
      </c>
    </row>
    <row r="10" spans="1:2" x14ac:dyDescent="0.25">
      <c r="A10">
        <v>10</v>
      </c>
      <c r="B10" t="s">
        <v>12</v>
      </c>
    </row>
    <row r="11" spans="1:2" x14ac:dyDescent="0.25">
      <c r="A11">
        <v>11</v>
      </c>
      <c r="B11" t="s">
        <v>13</v>
      </c>
    </row>
    <row r="12" spans="1:2" x14ac:dyDescent="0.25">
      <c r="A12">
        <v>12</v>
      </c>
      <c r="B12" t="s">
        <v>14</v>
      </c>
    </row>
    <row r="13" spans="1:2" x14ac:dyDescent="0.25">
      <c r="A13">
        <v>13</v>
      </c>
      <c r="B13" t="s">
        <v>15</v>
      </c>
    </row>
    <row r="14" spans="1:2" x14ac:dyDescent="0.25">
      <c r="A14">
        <v>14</v>
      </c>
      <c r="B14" t="s">
        <v>16</v>
      </c>
    </row>
    <row r="15" spans="1:2" x14ac:dyDescent="0.25">
      <c r="A15">
        <v>15</v>
      </c>
      <c r="B15" t="s">
        <v>17</v>
      </c>
    </row>
    <row r="16" spans="1:2" x14ac:dyDescent="0.25">
      <c r="A16">
        <v>16</v>
      </c>
      <c r="B16" t="s">
        <v>18</v>
      </c>
    </row>
    <row r="17" spans="1:2" x14ac:dyDescent="0.25">
      <c r="A17">
        <v>17</v>
      </c>
      <c r="B17" t="s">
        <v>19</v>
      </c>
    </row>
    <row r="18" spans="1:2" x14ac:dyDescent="0.25">
      <c r="A18">
        <v>18</v>
      </c>
      <c r="B18" t="s">
        <v>20</v>
      </c>
    </row>
    <row r="19" spans="1:2" x14ac:dyDescent="0.25">
      <c r="A19">
        <v>19</v>
      </c>
      <c r="B19" t="s">
        <v>21</v>
      </c>
    </row>
    <row r="20" spans="1:2" x14ac:dyDescent="0.25">
      <c r="A20">
        <v>20</v>
      </c>
      <c r="B20" t="s">
        <v>22</v>
      </c>
    </row>
    <row r="21" spans="1:2" x14ac:dyDescent="0.25">
      <c r="A21">
        <v>21</v>
      </c>
      <c r="B21" t="s">
        <v>23</v>
      </c>
    </row>
    <row r="22" spans="1:2" x14ac:dyDescent="0.25">
      <c r="A22">
        <v>22</v>
      </c>
      <c r="B22" t="s">
        <v>24</v>
      </c>
    </row>
    <row r="23" spans="1:2" x14ac:dyDescent="0.25">
      <c r="A23">
        <v>23</v>
      </c>
      <c r="B23" t="s">
        <v>25</v>
      </c>
    </row>
    <row r="24" spans="1:2" x14ac:dyDescent="0.25">
      <c r="A24">
        <v>24</v>
      </c>
      <c r="B24" t="s">
        <v>26</v>
      </c>
    </row>
    <row r="25" spans="1:2" x14ac:dyDescent="0.25">
      <c r="A25">
        <v>25</v>
      </c>
      <c r="B25" t="s">
        <v>27</v>
      </c>
    </row>
    <row r="26" spans="1:2" x14ac:dyDescent="0.25">
      <c r="A26">
        <v>26</v>
      </c>
      <c r="B26" t="s">
        <v>28</v>
      </c>
    </row>
    <row r="27" spans="1:2" x14ac:dyDescent="0.25">
      <c r="A27">
        <v>27</v>
      </c>
      <c r="B27" t="s">
        <v>29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4101B-C99B-481D-8B11-696FE2335998}">
  <dimension ref="A1:K111"/>
  <sheetViews>
    <sheetView topLeftCell="A24" workbookViewId="0">
      <selection activeCell="F16" sqref="F16"/>
    </sheetView>
  </sheetViews>
  <sheetFormatPr defaultRowHeight="15" x14ac:dyDescent="0.25"/>
  <cols>
    <col min="1" max="1" width="20.5703125" bestFit="1" customWidth="1"/>
    <col min="2" max="2" width="13" bestFit="1" customWidth="1"/>
    <col min="3" max="3" width="14.28515625" bestFit="1" customWidth="1"/>
    <col min="4" max="4" width="28.5703125" bestFit="1" customWidth="1"/>
    <col min="5" max="5" width="28.42578125" bestFit="1" customWidth="1"/>
    <col min="6" max="6" width="13.7109375" bestFit="1" customWidth="1"/>
    <col min="7" max="7" width="20.140625" bestFit="1" customWidth="1"/>
    <col min="8" max="8" width="10.5703125" bestFit="1" customWidth="1"/>
    <col min="9" max="9" width="7" bestFit="1" customWidth="1"/>
    <col min="10" max="10" width="8.42578125" bestFit="1" customWidth="1"/>
    <col min="11" max="11" width="7.140625" bestFit="1" customWidth="1"/>
  </cols>
  <sheetData>
    <row r="1" spans="1:11" x14ac:dyDescent="0.25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</row>
    <row r="2" spans="1:11" ht="21" x14ac:dyDescent="0.25">
      <c r="A2" s="8" t="s">
        <v>71</v>
      </c>
      <c r="B2" s="9" t="s">
        <v>72</v>
      </c>
      <c r="C2" s="10" t="s">
        <v>73</v>
      </c>
      <c r="D2" s="7" t="s">
        <v>98</v>
      </c>
    </row>
    <row r="3" spans="1:11" ht="15.75" x14ac:dyDescent="0.25">
      <c r="E3" s="10" t="s">
        <v>99</v>
      </c>
    </row>
    <row r="4" spans="1:11" x14ac:dyDescent="0.25">
      <c r="F4" s="11" t="s">
        <v>100</v>
      </c>
      <c r="G4" s="12" t="s">
        <v>101</v>
      </c>
      <c r="H4" s="14" t="s">
        <v>102</v>
      </c>
      <c r="I4" s="13">
        <v>7705097</v>
      </c>
      <c r="J4" s="12" t="s">
        <v>103</v>
      </c>
      <c r="K4" s="13">
        <v>1406</v>
      </c>
    </row>
    <row r="5" spans="1:11" x14ac:dyDescent="0.25">
      <c r="F5" s="11" t="s">
        <v>104</v>
      </c>
      <c r="G5" s="12" t="s">
        <v>105</v>
      </c>
      <c r="H5" s="14" t="s">
        <v>106</v>
      </c>
      <c r="I5" s="13">
        <v>8270578</v>
      </c>
      <c r="J5" s="12" t="s">
        <v>107</v>
      </c>
      <c r="K5" s="13">
        <v>1378</v>
      </c>
    </row>
    <row r="6" spans="1:11" x14ac:dyDescent="0.25">
      <c r="F6" s="11" t="s">
        <v>108</v>
      </c>
      <c r="G6" s="12" t="s">
        <v>109</v>
      </c>
      <c r="H6" s="14" t="s">
        <v>102</v>
      </c>
      <c r="I6" s="13">
        <v>7211239</v>
      </c>
      <c r="J6" s="12" t="s">
        <v>110</v>
      </c>
      <c r="K6" s="13">
        <v>1399</v>
      </c>
    </row>
    <row r="7" spans="1:11" ht="15.75" x14ac:dyDescent="0.25">
      <c r="E7" s="10" t="s">
        <v>111</v>
      </c>
    </row>
    <row r="8" spans="1:11" x14ac:dyDescent="0.25">
      <c r="F8" s="11" t="s">
        <v>48</v>
      </c>
      <c r="G8" s="12" t="s">
        <v>49</v>
      </c>
      <c r="H8" s="14" t="s">
        <v>106</v>
      </c>
      <c r="I8" s="13">
        <v>8202070</v>
      </c>
      <c r="J8" s="12" t="s">
        <v>112</v>
      </c>
      <c r="K8" s="13">
        <v>1326</v>
      </c>
    </row>
    <row r="9" spans="1:11" x14ac:dyDescent="0.25">
      <c r="F9" s="11" t="s">
        <v>50</v>
      </c>
      <c r="G9" s="12" t="s">
        <v>51</v>
      </c>
      <c r="H9" s="14" t="s">
        <v>86</v>
      </c>
      <c r="I9" s="13">
        <v>8085830</v>
      </c>
      <c r="J9" s="12" t="s">
        <v>113</v>
      </c>
      <c r="K9" s="13">
        <v>1392</v>
      </c>
    </row>
    <row r="10" spans="1:11" x14ac:dyDescent="0.25">
      <c r="F10" s="11" t="s">
        <v>52</v>
      </c>
      <c r="G10" s="12" t="s">
        <v>53</v>
      </c>
      <c r="H10" s="14" t="s">
        <v>86</v>
      </c>
      <c r="I10" s="13">
        <v>8361115</v>
      </c>
      <c r="J10" s="12" t="s">
        <v>114</v>
      </c>
      <c r="K10" s="13">
        <v>1838</v>
      </c>
    </row>
    <row r="11" spans="1:11" ht="15.75" x14ac:dyDescent="0.25">
      <c r="E11" s="10" t="s">
        <v>115</v>
      </c>
    </row>
    <row r="12" spans="1:11" x14ac:dyDescent="0.25">
      <c r="F12" s="11" t="s">
        <v>116</v>
      </c>
      <c r="G12" s="12" t="s">
        <v>117</v>
      </c>
      <c r="H12" s="14" t="s">
        <v>118</v>
      </c>
      <c r="I12" s="13">
        <v>8201304</v>
      </c>
      <c r="J12" s="12" t="s">
        <v>119</v>
      </c>
      <c r="K12" s="13">
        <v>1304</v>
      </c>
    </row>
    <row r="13" spans="1:11" x14ac:dyDescent="0.25">
      <c r="F13" s="11" t="s">
        <v>120</v>
      </c>
      <c r="G13" s="12" t="s">
        <v>121</v>
      </c>
      <c r="H13" s="14" t="s">
        <v>102</v>
      </c>
      <c r="I13" s="13">
        <v>8040264</v>
      </c>
      <c r="J13" s="12" t="s">
        <v>122</v>
      </c>
      <c r="K13" s="13">
        <v>3694</v>
      </c>
    </row>
    <row r="14" spans="1:11" x14ac:dyDescent="0.25">
      <c r="F14" s="11" t="s">
        <v>123</v>
      </c>
      <c r="G14" s="12" t="s">
        <v>124</v>
      </c>
      <c r="H14" s="14" t="s">
        <v>118</v>
      </c>
      <c r="I14" s="13">
        <v>8066600</v>
      </c>
      <c r="J14" s="12" t="s">
        <v>125</v>
      </c>
      <c r="K14" s="13">
        <v>1460</v>
      </c>
    </row>
    <row r="15" spans="1:11" ht="15.75" x14ac:dyDescent="0.25">
      <c r="E15" s="10" t="s">
        <v>126</v>
      </c>
    </row>
    <row r="16" spans="1:11" x14ac:dyDescent="0.25">
      <c r="F16" s="11" t="s">
        <v>42</v>
      </c>
      <c r="G16" s="12" t="s">
        <v>43</v>
      </c>
      <c r="H16" s="14" t="s">
        <v>78</v>
      </c>
      <c r="I16" s="13">
        <v>8004974</v>
      </c>
      <c r="J16" s="12" t="s">
        <v>127</v>
      </c>
      <c r="K16" s="13">
        <v>2351</v>
      </c>
    </row>
    <row r="17" spans="1:11" x14ac:dyDescent="0.25">
      <c r="F17" s="11" t="s">
        <v>44</v>
      </c>
      <c r="G17" s="12" t="s">
        <v>45</v>
      </c>
      <c r="H17" s="14" t="s">
        <v>128</v>
      </c>
      <c r="I17" s="13">
        <v>8030075</v>
      </c>
      <c r="J17" s="12" t="s">
        <v>129</v>
      </c>
      <c r="K17" s="13">
        <v>2304</v>
      </c>
    </row>
    <row r="18" spans="1:11" x14ac:dyDescent="0.25">
      <c r="F18" s="11" t="s">
        <v>46</v>
      </c>
      <c r="G18" s="12" t="s">
        <v>47</v>
      </c>
      <c r="H18" s="14" t="s">
        <v>130</v>
      </c>
      <c r="I18" s="13">
        <v>8000680</v>
      </c>
      <c r="J18" s="12" t="s">
        <v>131</v>
      </c>
      <c r="K18" s="13">
        <v>2380</v>
      </c>
    </row>
    <row r="19" spans="1:11" ht="15.75" x14ac:dyDescent="0.25">
      <c r="E19" s="10" t="s">
        <v>132</v>
      </c>
    </row>
    <row r="20" spans="1:11" x14ac:dyDescent="0.25">
      <c r="F20" s="11" t="s">
        <v>133</v>
      </c>
      <c r="G20" s="12" t="s">
        <v>134</v>
      </c>
      <c r="H20" s="14" t="s">
        <v>135</v>
      </c>
      <c r="I20" s="13">
        <v>9150398</v>
      </c>
      <c r="J20" s="12" t="s">
        <v>136</v>
      </c>
      <c r="K20" s="13">
        <v>1835</v>
      </c>
    </row>
    <row r="21" spans="1:11" x14ac:dyDescent="0.25">
      <c r="F21" s="11" t="s">
        <v>137</v>
      </c>
      <c r="G21" s="12" t="s">
        <v>138</v>
      </c>
      <c r="H21" s="14" t="s">
        <v>139</v>
      </c>
      <c r="I21" s="13">
        <v>8666023</v>
      </c>
      <c r="J21" s="12" t="s">
        <v>140</v>
      </c>
      <c r="K21" s="13">
        <v>1414</v>
      </c>
    </row>
    <row r="22" spans="1:11" x14ac:dyDescent="0.25">
      <c r="F22" s="11" t="s">
        <v>141</v>
      </c>
      <c r="G22" s="12" t="s">
        <v>142</v>
      </c>
      <c r="H22" s="14" t="s">
        <v>82</v>
      </c>
      <c r="I22" s="13">
        <v>8513570</v>
      </c>
      <c r="J22" s="12" t="s">
        <v>143</v>
      </c>
      <c r="K22" s="13">
        <v>2301</v>
      </c>
    </row>
    <row r="23" spans="1:11" ht="15.75" x14ac:dyDescent="0.25">
      <c r="E23" s="10" t="s">
        <v>144</v>
      </c>
    </row>
    <row r="24" spans="1:11" x14ac:dyDescent="0.25">
      <c r="F24" s="11" t="s">
        <v>145</v>
      </c>
      <c r="G24" s="12" t="s">
        <v>146</v>
      </c>
      <c r="H24" s="14" t="s">
        <v>147</v>
      </c>
      <c r="I24" s="13">
        <v>8199299</v>
      </c>
      <c r="J24" s="12" t="s">
        <v>148</v>
      </c>
      <c r="K24" s="13">
        <v>2203</v>
      </c>
    </row>
    <row r="25" spans="1:11" x14ac:dyDescent="0.25">
      <c r="F25" s="11" t="s">
        <v>149</v>
      </c>
      <c r="G25" s="12" t="s">
        <v>150</v>
      </c>
      <c r="H25" s="14" t="s">
        <v>102</v>
      </c>
      <c r="I25" s="13">
        <v>8000679</v>
      </c>
      <c r="J25" s="12" t="s">
        <v>151</v>
      </c>
      <c r="K25" s="13">
        <v>2592</v>
      </c>
    </row>
    <row r="26" spans="1:11" x14ac:dyDescent="0.25">
      <c r="F26" s="11" t="s">
        <v>152</v>
      </c>
      <c r="G26" s="12" t="s">
        <v>153</v>
      </c>
      <c r="H26" s="14" t="s">
        <v>82</v>
      </c>
      <c r="I26" s="13">
        <v>8160676</v>
      </c>
      <c r="J26" s="12" t="s">
        <v>154</v>
      </c>
      <c r="K26" s="13">
        <v>1379</v>
      </c>
    </row>
    <row r="27" spans="1:11" ht="21" x14ac:dyDescent="0.25">
      <c r="A27" s="8" t="s">
        <v>71</v>
      </c>
      <c r="B27" s="9" t="s">
        <v>72</v>
      </c>
      <c r="C27" s="10" t="s">
        <v>73</v>
      </c>
      <c r="D27" s="7" t="s">
        <v>74</v>
      </c>
    </row>
    <row r="28" spans="1:11" ht="15.75" x14ac:dyDescent="0.25">
      <c r="E28" s="10" t="s">
        <v>75</v>
      </c>
    </row>
    <row r="29" spans="1:11" x14ac:dyDescent="0.25">
      <c r="F29" s="11" t="s">
        <v>76</v>
      </c>
      <c r="G29" s="12" t="s">
        <v>77</v>
      </c>
      <c r="H29" s="14" t="s">
        <v>78</v>
      </c>
      <c r="I29" s="13">
        <v>8001827</v>
      </c>
      <c r="J29" s="12" t="s">
        <v>79</v>
      </c>
      <c r="K29" s="13">
        <v>3656</v>
      </c>
    </row>
    <row r="30" spans="1:11" x14ac:dyDescent="0.25">
      <c r="F30" s="11" t="s">
        <v>80</v>
      </c>
      <c r="G30" s="12" t="s">
        <v>81</v>
      </c>
      <c r="H30" s="14" t="s">
        <v>82</v>
      </c>
      <c r="I30" s="13">
        <v>8007867</v>
      </c>
      <c r="J30" s="12" t="s">
        <v>83</v>
      </c>
      <c r="K30" s="13">
        <v>2814</v>
      </c>
    </row>
    <row r="31" spans="1:11" x14ac:dyDescent="0.25">
      <c r="F31" s="11" t="s">
        <v>84</v>
      </c>
      <c r="G31" s="12" t="s">
        <v>85</v>
      </c>
      <c r="H31" s="14" t="s">
        <v>86</v>
      </c>
      <c r="I31" s="13">
        <v>8117400</v>
      </c>
      <c r="J31" s="12" t="s">
        <v>87</v>
      </c>
      <c r="K31" s="13">
        <v>2079</v>
      </c>
    </row>
    <row r="32" spans="1:11" ht="15.75" x14ac:dyDescent="0.25">
      <c r="E32" s="10" t="s">
        <v>88</v>
      </c>
    </row>
    <row r="33" spans="1:11" x14ac:dyDescent="0.25">
      <c r="F33" s="11" t="s">
        <v>89</v>
      </c>
      <c r="G33" s="12" t="s">
        <v>90</v>
      </c>
      <c r="H33" s="14" t="s">
        <v>78</v>
      </c>
      <c r="I33" s="13">
        <v>8200795</v>
      </c>
      <c r="J33" s="12" t="s">
        <v>91</v>
      </c>
      <c r="K33" s="13">
        <v>6298</v>
      </c>
    </row>
    <row r="34" spans="1:11" x14ac:dyDescent="0.25">
      <c r="F34" s="11" t="s">
        <v>92</v>
      </c>
      <c r="G34" s="12" t="s">
        <v>93</v>
      </c>
      <c r="H34" s="14" t="s">
        <v>86</v>
      </c>
      <c r="I34" s="13">
        <v>8199388</v>
      </c>
      <c r="J34" s="12" t="s">
        <v>94</v>
      </c>
      <c r="K34" s="13">
        <v>6013</v>
      </c>
    </row>
    <row r="35" spans="1:11" x14ac:dyDescent="0.25">
      <c r="F35" s="11" t="s">
        <v>95</v>
      </c>
      <c r="G35" s="12" t="s">
        <v>96</v>
      </c>
      <c r="H35" s="14" t="s">
        <v>86</v>
      </c>
      <c r="I35" s="13">
        <v>8111905</v>
      </c>
      <c r="J35" s="12" t="s">
        <v>97</v>
      </c>
      <c r="K35" s="13">
        <v>6875</v>
      </c>
    </row>
    <row r="36" spans="1:11" ht="21" x14ac:dyDescent="0.25">
      <c r="A36" s="8" t="s">
        <v>71</v>
      </c>
      <c r="B36" s="9" t="s">
        <v>72</v>
      </c>
      <c r="C36" s="10" t="s">
        <v>73</v>
      </c>
      <c r="D36" s="7" t="s">
        <v>155</v>
      </c>
    </row>
    <row r="37" spans="1:11" ht="15.75" x14ac:dyDescent="0.25">
      <c r="E37" s="10" t="s">
        <v>156</v>
      </c>
    </row>
    <row r="38" spans="1:11" x14ac:dyDescent="0.25">
      <c r="F38" s="11" t="s">
        <v>157</v>
      </c>
      <c r="G38" s="12" t="s">
        <v>158</v>
      </c>
      <c r="H38" s="14" t="s">
        <v>159</v>
      </c>
      <c r="I38" s="13">
        <v>8291119</v>
      </c>
      <c r="J38" s="12" t="s">
        <v>160</v>
      </c>
      <c r="K38" s="13">
        <v>1130</v>
      </c>
    </row>
    <row r="39" spans="1:11" x14ac:dyDescent="0.25">
      <c r="F39" s="11" t="s">
        <v>161</v>
      </c>
      <c r="G39" s="12" t="s">
        <v>162</v>
      </c>
      <c r="H39" s="14" t="s">
        <v>163</v>
      </c>
      <c r="I39" s="13">
        <v>1030341</v>
      </c>
      <c r="J39" s="12" t="s">
        <v>164</v>
      </c>
      <c r="K39" s="13">
        <v>1667</v>
      </c>
    </row>
    <row r="40" spans="1:11" x14ac:dyDescent="0.25">
      <c r="F40" s="11" t="s">
        <v>165</v>
      </c>
      <c r="G40" s="12" t="s">
        <v>166</v>
      </c>
      <c r="H40" s="14" t="s">
        <v>82</v>
      </c>
      <c r="I40" s="13">
        <v>8020110</v>
      </c>
      <c r="J40" s="12" t="s">
        <v>167</v>
      </c>
      <c r="K40" s="13">
        <v>2122</v>
      </c>
    </row>
    <row r="41" spans="1:11" ht="15.75" x14ac:dyDescent="0.25">
      <c r="E41" s="10" t="s">
        <v>168</v>
      </c>
    </row>
    <row r="42" spans="1:11" x14ac:dyDescent="0.25">
      <c r="F42" s="11" t="s">
        <v>169</v>
      </c>
      <c r="G42" s="12" t="s">
        <v>170</v>
      </c>
      <c r="H42" s="14" t="s">
        <v>171</v>
      </c>
      <c r="I42" s="13">
        <v>8234316</v>
      </c>
      <c r="J42" s="12" t="s">
        <v>172</v>
      </c>
      <c r="K42" s="13">
        <v>1014</v>
      </c>
    </row>
    <row r="43" spans="1:11" x14ac:dyDescent="0.25">
      <c r="F43" s="11" t="s">
        <v>173</v>
      </c>
      <c r="G43" s="12" t="s">
        <v>174</v>
      </c>
      <c r="H43" s="14" t="s">
        <v>175</v>
      </c>
      <c r="I43" s="13">
        <v>1411001</v>
      </c>
      <c r="J43" s="12" t="s">
        <v>176</v>
      </c>
      <c r="K43" s="13">
        <v>1332</v>
      </c>
    </row>
    <row r="44" spans="1:11" x14ac:dyDescent="0.25">
      <c r="F44" s="11" t="s">
        <v>177</v>
      </c>
      <c r="G44" s="12" t="s">
        <v>178</v>
      </c>
      <c r="H44" s="14" t="s">
        <v>135</v>
      </c>
      <c r="I44" s="13">
        <v>2068652</v>
      </c>
      <c r="J44" s="12" t="s">
        <v>179</v>
      </c>
      <c r="K44" s="13">
        <v>1446</v>
      </c>
    </row>
    <row r="45" spans="1:11" ht="15.75" x14ac:dyDescent="0.25">
      <c r="E45" s="10" t="s">
        <v>180</v>
      </c>
    </row>
    <row r="46" spans="1:11" x14ac:dyDescent="0.25">
      <c r="F46" s="11" t="s">
        <v>181</v>
      </c>
      <c r="G46" s="12" t="s">
        <v>182</v>
      </c>
      <c r="H46" s="14" t="s">
        <v>183</v>
      </c>
      <c r="I46" s="13">
        <v>8042418</v>
      </c>
      <c r="J46" s="12" t="s">
        <v>184</v>
      </c>
      <c r="K46" s="13">
        <v>1350</v>
      </c>
    </row>
    <row r="47" spans="1:11" x14ac:dyDescent="0.25">
      <c r="F47" s="11" t="s">
        <v>185</v>
      </c>
      <c r="G47" s="12" t="s">
        <v>186</v>
      </c>
      <c r="H47" s="14" t="s">
        <v>159</v>
      </c>
      <c r="I47" s="13">
        <v>8533074</v>
      </c>
      <c r="J47" s="12" t="s">
        <v>187</v>
      </c>
      <c r="K47" s="13">
        <v>6793</v>
      </c>
    </row>
    <row r="48" spans="1:11" x14ac:dyDescent="0.25">
      <c r="F48" s="11" t="s">
        <v>188</v>
      </c>
      <c r="G48" s="12" t="s">
        <v>189</v>
      </c>
      <c r="H48" s="14" t="s">
        <v>106</v>
      </c>
      <c r="I48" s="13">
        <v>8002807</v>
      </c>
      <c r="J48" s="12" t="s">
        <v>190</v>
      </c>
      <c r="K48" s="13">
        <v>2114</v>
      </c>
    </row>
    <row r="49" spans="1:11" ht="21" x14ac:dyDescent="0.25">
      <c r="A49" s="8" t="s">
        <v>71</v>
      </c>
      <c r="B49" s="9" t="s">
        <v>72</v>
      </c>
      <c r="C49" s="10" t="s">
        <v>73</v>
      </c>
      <c r="D49" s="7" t="s">
        <v>191</v>
      </c>
    </row>
    <row r="50" spans="1:11" ht="15.75" x14ac:dyDescent="0.25">
      <c r="E50" s="10" t="s">
        <v>192</v>
      </c>
    </row>
    <row r="51" spans="1:11" x14ac:dyDescent="0.25">
      <c r="F51" s="11" t="s">
        <v>193</v>
      </c>
      <c r="G51" s="12" t="s">
        <v>194</v>
      </c>
      <c r="H51" s="14" t="s">
        <v>135</v>
      </c>
      <c r="I51" s="13">
        <v>8281070</v>
      </c>
      <c r="J51" s="12" t="s">
        <v>195</v>
      </c>
      <c r="K51" s="13">
        <v>2784</v>
      </c>
    </row>
    <row r="52" spans="1:11" x14ac:dyDescent="0.25">
      <c r="F52" s="11" t="s">
        <v>196</v>
      </c>
      <c r="G52" s="12" t="s">
        <v>197</v>
      </c>
      <c r="H52" s="14" t="s">
        <v>135</v>
      </c>
      <c r="I52" s="13">
        <v>8520026</v>
      </c>
      <c r="J52" s="12" t="s">
        <v>198</v>
      </c>
      <c r="K52" s="13">
        <v>1590</v>
      </c>
    </row>
    <row r="53" spans="1:11" x14ac:dyDescent="0.25">
      <c r="F53" s="11" t="s">
        <v>199</v>
      </c>
      <c r="G53" s="12" t="s">
        <v>200</v>
      </c>
      <c r="H53" s="14" t="s">
        <v>82</v>
      </c>
      <c r="I53" s="13">
        <v>8000688</v>
      </c>
      <c r="J53" s="12" t="s">
        <v>201</v>
      </c>
      <c r="K53" s="13">
        <v>2217</v>
      </c>
    </row>
    <row r="54" spans="1:11" ht="15.75" x14ac:dyDescent="0.25">
      <c r="E54" s="10" t="s">
        <v>202</v>
      </c>
    </row>
    <row r="55" spans="1:11" x14ac:dyDescent="0.25">
      <c r="F55" s="11" t="s">
        <v>30</v>
      </c>
      <c r="G55" s="12" t="s">
        <v>31</v>
      </c>
      <c r="H55" s="14" t="s">
        <v>171</v>
      </c>
      <c r="I55" s="13">
        <v>8003985</v>
      </c>
      <c r="J55" s="12" t="s">
        <v>203</v>
      </c>
      <c r="K55" s="13">
        <v>2219</v>
      </c>
    </row>
    <row r="56" spans="1:11" x14ac:dyDescent="0.25">
      <c r="F56" s="11" t="s">
        <v>32</v>
      </c>
      <c r="G56" s="12" t="s">
        <v>33</v>
      </c>
      <c r="H56" s="14" t="s">
        <v>128</v>
      </c>
      <c r="I56" s="13">
        <v>8310934</v>
      </c>
      <c r="J56" s="12" t="s">
        <v>204</v>
      </c>
      <c r="K56" s="13">
        <v>2218</v>
      </c>
    </row>
    <row r="57" spans="1:11" x14ac:dyDescent="0.25">
      <c r="F57" s="11" t="s">
        <v>34</v>
      </c>
      <c r="G57" s="12" t="s">
        <v>35</v>
      </c>
      <c r="H57" s="14" t="s">
        <v>205</v>
      </c>
      <c r="I57" s="13">
        <v>8006146</v>
      </c>
      <c r="J57" s="12" t="s">
        <v>206</v>
      </c>
      <c r="K57" s="13">
        <v>1624</v>
      </c>
    </row>
    <row r="58" spans="1:11" ht="15.75" x14ac:dyDescent="0.25">
      <c r="E58" s="10" t="s">
        <v>207</v>
      </c>
    </row>
    <row r="59" spans="1:11" x14ac:dyDescent="0.25">
      <c r="F59" s="11" t="s">
        <v>208</v>
      </c>
      <c r="G59" s="12" t="s">
        <v>209</v>
      </c>
      <c r="H59" s="14" t="s">
        <v>159</v>
      </c>
      <c r="I59" s="13">
        <v>8002192</v>
      </c>
      <c r="J59" s="12" t="s">
        <v>210</v>
      </c>
      <c r="K59" s="13">
        <v>1964</v>
      </c>
    </row>
    <row r="60" spans="1:11" x14ac:dyDescent="0.25">
      <c r="F60" s="11" t="s">
        <v>211</v>
      </c>
      <c r="G60" s="12" t="s">
        <v>212</v>
      </c>
      <c r="H60" s="14" t="s">
        <v>139</v>
      </c>
      <c r="I60" s="13">
        <v>8000675</v>
      </c>
      <c r="J60" s="12" t="s">
        <v>213</v>
      </c>
      <c r="K60" s="13">
        <v>2187</v>
      </c>
    </row>
    <row r="61" spans="1:11" x14ac:dyDescent="0.25">
      <c r="F61" s="11" t="s">
        <v>214</v>
      </c>
      <c r="G61" s="12" t="s">
        <v>215</v>
      </c>
      <c r="H61" s="14" t="s">
        <v>102</v>
      </c>
      <c r="I61" s="13">
        <v>8006151</v>
      </c>
      <c r="J61" s="12" t="s">
        <v>216</v>
      </c>
      <c r="K61" s="13">
        <v>1660</v>
      </c>
    </row>
    <row r="62" spans="1:11" ht="15.75" x14ac:dyDescent="0.25">
      <c r="E62" s="10" t="s">
        <v>217</v>
      </c>
    </row>
    <row r="63" spans="1:11" x14ac:dyDescent="0.25">
      <c r="F63" s="11" t="s">
        <v>218</v>
      </c>
      <c r="G63" s="12" t="s">
        <v>219</v>
      </c>
      <c r="H63" s="14" t="s">
        <v>220</v>
      </c>
      <c r="I63" s="13">
        <v>8004989</v>
      </c>
      <c r="J63" s="12" t="s">
        <v>221</v>
      </c>
      <c r="K63" s="13">
        <v>1501</v>
      </c>
    </row>
    <row r="64" spans="1:11" x14ac:dyDescent="0.25">
      <c r="F64" s="11" t="s">
        <v>222</v>
      </c>
      <c r="G64" s="12" t="s">
        <v>223</v>
      </c>
      <c r="H64" s="14" t="s">
        <v>102</v>
      </c>
      <c r="I64" s="13">
        <v>211608</v>
      </c>
      <c r="J64" s="12" t="s">
        <v>224</v>
      </c>
      <c r="K64" s="13">
        <v>3448</v>
      </c>
    </row>
    <row r="65" spans="1:11" x14ac:dyDescent="0.25">
      <c r="F65" s="11" t="s">
        <v>225</v>
      </c>
      <c r="G65" s="12" t="s">
        <v>226</v>
      </c>
      <c r="H65" s="14" t="s">
        <v>227</v>
      </c>
      <c r="I65" s="13">
        <v>8001502</v>
      </c>
      <c r="J65" s="12" t="s">
        <v>228</v>
      </c>
      <c r="K65" s="13">
        <v>1502</v>
      </c>
    </row>
    <row r="66" spans="1:11" ht="15.75" x14ac:dyDescent="0.25">
      <c r="E66" s="10" t="s">
        <v>229</v>
      </c>
    </row>
    <row r="67" spans="1:11" x14ac:dyDescent="0.25">
      <c r="F67" s="11" t="s">
        <v>230</v>
      </c>
      <c r="G67" s="12" t="s">
        <v>231</v>
      </c>
      <c r="H67" s="14" t="s">
        <v>220</v>
      </c>
      <c r="I67" s="13">
        <v>8006149</v>
      </c>
      <c r="J67" s="12" t="s">
        <v>232</v>
      </c>
      <c r="K67" s="13">
        <v>3747</v>
      </c>
    </row>
    <row r="68" spans="1:11" x14ac:dyDescent="0.25">
      <c r="F68" s="11" t="s">
        <v>233</v>
      </c>
      <c r="G68" s="12" t="s">
        <v>234</v>
      </c>
      <c r="H68" s="14" t="s">
        <v>220</v>
      </c>
      <c r="I68" s="13">
        <v>7139189</v>
      </c>
      <c r="J68" s="12" t="s">
        <v>235</v>
      </c>
      <c r="K68" s="13">
        <v>2061</v>
      </c>
    </row>
    <row r="69" spans="1:11" x14ac:dyDescent="0.25">
      <c r="F69" s="11" t="s">
        <v>236</v>
      </c>
      <c r="G69" s="12" t="s">
        <v>237</v>
      </c>
      <c r="H69" s="14" t="s">
        <v>78</v>
      </c>
      <c r="I69" s="13">
        <v>8658387</v>
      </c>
      <c r="J69" s="12" t="s">
        <v>238</v>
      </c>
      <c r="K69" s="13">
        <v>6726</v>
      </c>
    </row>
    <row r="70" spans="1:11" ht="21" x14ac:dyDescent="0.25">
      <c r="A70" s="8" t="s">
        <v>71</v>
      </c>
      <c r="B70" s="9" t="s">
        <v>72</v>
      </c>
      <c r="C70" s="10" t="s">
        <v>73</v>
      </c>
      <c r="D70" s="7" t="s">
        <v>239</v>
      </c>
    </row>
    <row r="71" spans="1:11" ht="15.75" x14ac:dyDescent="0.25">
      <c r="E71" s="10" t="s">
        <v>240</v>
      </c>
    </row>
    <row r="72" spans="1:11" x14ac:dyDescent="0.25">
      <c r="F72" s="11" t="s">
        <v>36</v>
      </c>
      <c r="G72" s="12" t="s">
        <v>37</v>
      </c>
      <c r="H72" s="14" t="s">
        <v>78</v>
      </c>
      <c r="I72" s="13">
        <v>8333943</v>
      </c>
      <c r="J72" s="12" t="s">
        <v>241</v>
      </c>
      <c r="K72" s="13">
        <v>3728</v>
      </c>
    </row>
    <row r="73" spans="1:11" x14ac:dyDescent="0.25">
      <c r="F73" s="11" t="s">
        <v>38</v>
      </c>
      <c r="G73" s="12" t="s">
        <v>39</v>
      </c>
      <c r="H73" s="14" t="s">
        <v>171</v>
      </c>
      <c r="I73" s="13">
        <v>8518904</v>
      </c>
      <c r="J73" s="12" t="s">
        <v>242</v>
      </c>
      <c r="K73" s="13">
        <v>6425</v>
      </c>
    </row>
    <row r="74" spans="1:11" x14ac:dyDescent="0.25">
      <c r="F74" s="11" t="s">
        <v>40</v>
      </c>
      <c r="G74" s="12" t="s">
        <v>41</v>
      </c>
      <c r="H74" s="14" t="s">
        <v>205</v>
      </c>
      <c r="I74" s="13">
        <v>8383240</v>
      </c>
      <c r="J74" s="12" t="s">
        <v>243</v>
      </c>
      <c r="K74" s="13">
        <v>1870</v>
      </c>
    </row>
    <row r="75" spans="1:11" ht="15.75" x14ac:dyDescent="0.25">
      <c r="E75" s="10" t="s">
        <v>244</v>
      </c>
    </row>
    <row r="76" spans="1:11" x14ac:dyDescent="0.25">
      <c r="F76" s="11" t="s">
        <v>54</v>
      </c>
      <c r="G76" s="12" t="s">
        <v>55</v>
      </c>
      <c r="H76" s="14" t="s">
        <v>86</v>
      </c>
      <c r="I76" s="13">
        <v>8050553</v>
      </c>
      <c r="J76" s="12" t="s">
        <v>245</v>
      </c>
      <c r="K76" s="13">
        <v>2532</v>
      </c>
    </row>
    <row r="77" spans="1:11" x14ac:dyDescent="0.25">
      <c r="F77" s="11" t="s">
        <v>56</v>
      </c>
      <c r="G77" s="12" t="s">
        <v>57</v>
      </c>
      <c r="H77" s="14" t="s">
        <v>128</v>
      </c>
      <c r="I77" s="13">
        <v>8518915</v>
      </c>
      <c r="J77" s="12" t="s">
        <v>246</v>
      </c>
      <c r="K77" s="13">
        <v>1855</v>
      </c>
    </row>
    <row r="78" spans="1:11" x14ac:dyDescent="0.25">
      <c r="F78" s="11" t="s">
        <v>58</v>
      </c>
      <c r="G78" s="12" t="s">
        <v>59</v>
      </c>
      <c r="H78" s="14" t="s">
        <v>86</v>
      </c>
      <c r="I78" s="13">
        <v>8198512</v>
      </c>
      <c r="J78" s="12" t="s">
        <v>247</v>
      </c>
      <c r="K78" s="13">
        <v>2533</v>
      </c>
    </row>
    <row r="79" spans="1:11" ht="15.75" x14ac:dyDescent="0.25">
      <c r="E79" s="10" t="s">
        <v>248</v>
      </c>
    </row>
    <row r="80" spans="1:11" x14ac:dyDescent="0.25">
      <c r="F80" s="11" t="s">
        <v>249</v>
      </c>
      <c r="G80" s="12" t="s">
        <v>250</v>
      </c>
      <c r="H80" s="14" t="s">
        <v>86</v>
      </c>
      <c r="I80" s="13">
        <v>1414114</v>
      </c>
      <c r="J80" s="12" t="s">
        <v>251</v>
      </c>
      <c r="K80" s="13">
        <v>2602</v>
      </c>
    </row>
    <row r="81" spans="5:11" x14ac:dyDescent="0.25">
      <c r="F81" s="11" t="s">
        <v>252</v>
      </c>
      <c r="G81" s="12" t="s">
        <v>253</v>
      </c>
      <c r="H81" s="14" t="s">
        <v>220</v>
      </c>
      <c r="I81" s="13">
        <v>8513861</v>
      </c>
      <c r="J81" s="12" t="s">
        <v>254</v>
      </c>
      <c r="K81" s="13">
        <v>6649</v>
      </c>
    </row>
    <row r="82" spans="5:11" x14ac:dyDescent="0.25">
      <c r="F82" s="11" t="s">
        <v>255</v>
      </c>
      <c r="G82" s="12" t="s">
        <v>256</v>
      </c>
      <c r="H82" s="14" t="s">
        <v>78</v>
      </c>
      <c r="I82" s="13">
        <v>8457221</v>
      </c>
      <c r="J82" s="12" t="s">
        <v>257</v>
      </c>
      <c r="K82" s="13">
        <v>1816</v>
      </c>
    </row>
    <row r="83" spans="5:11" ht="15.75" x14ac:dyDescent="0.25">
      <c r="E83" s="10" t="s">
        <v>258</v>
      </c>
    </row>
    <row r="84" spans="5:11" x14ac:dyDescent="0.25">
      <c r="F84" s="11" t="s">
        <v>259</v>
      </c>
      <c r="G84" s="12" t="s">
        <v>260</v>
      </c>
      <c r="H84" s="14" t="s">
        <v>118</v>
      </c>
      <c r="I84" s="13">
        <v>7300334</v>
      </c>
      <c r="J84" s="12" t="s">
        <v>261</v>
      </c>
      <c r="K84" s="13">
        <v>1764</v>
      </c>
    </row>
    <row r="85" spans="5:11" x14ac:dyDescent="0.25">
      <c r="F85" s="11" t="s">
        <v>262</v>
      </c>
      <c r="G85" s="12" t="s">
        <v>263</v>
      </c>
      <c r="H85" s="14" t="s">
        <v>128</v>
      </c>
      <c r="I85" s="13">
        <v>7212294</v>
      </c>
      <c r="J85" s="12" t="s">
        <v>264</v>
      </c>
      <c r="K85" s="13">
        <v>2723</v>
      </c>
    </row>
    <row r="86" spans="5:11" x14ac:dyDescent="0.25">
      <c r="F86" s="11" t="s">
        <v>265</v>
      </c>
      <c r="G86" s="12" t="s">
        <v>266</v>
      </c>
      <c r="H86" s="14" t="s">
        <v>102</v>
      </c>
      <c r="I86" s="13">
        <v>8664155</v>
      </c>
      <c r="J86" s="12" t="s">
        <v>267</v>
      </c>
      <c r="K86" s="13">
        <v>1776</v>
      </c>
    </row>
    <row r="87" spans="5:11" ht="15.75" x14ac:dyDescent="0.25">
      <c r="E87" s="10" t="s">
        <v>268</v>
      </c>
    </row>
    <row r="88" spans="5:11" x14ac:dyDescent="0.25">
      <c r="F88" s="11" t="s">
        <v>269</v>
      </c>
      <c r="G88" s="12" t="s">
        <v>270</v>
      </c>
      <c r="H88" s="14" t="s">
        <v>102</v>
      </c>
      <c r="I88" s="13">
        <v>8101015</v>
      </c>
      <c r="J88" s="12" t="s">
        <v>271</v>
      </c>
      <c r="K88" s="13">
        <v>3305</v>
      </c>
    </row>
    <row r="89" spans="5:11" x14ac:dyDescent="0.25">
      <c r="F89" s="11" t="s">
        <v>272</v>
      </c>
      <c r="G89" s="12" t="s">
        <v>273</v>
      </c>
      <c r="H89" s="14" t="s">
        <v>274</v>
      </c>
      <c r="I89" s="13">
        <v>8513862</v>
      </c>
      <c r="J89" s="12" t="s">
        <v>275</v>
      </c>
      <c r="K89" s="13">
        <v>3052</v>
      </c>
    </row>
    <row r="90" spans="5:11" x14ac:dyDescent="0.25">
      <c r="F90" s="11" t="s">
        <v>276</v>
      </c>
      <c r="G90" s="12" t="s">
        <v>277</v>
      </c>
      <c r="H90" s="14" t="s">
        <v>106</v>
      </c>
      <c r="I90" s="13">
        <v>8518913</v>
      </c>
      <c r="J90" s="12" t="s">
        <v>278</v>
      </c>
      <c r="K90" s="13">
        <v>3522</v>
      </c>
    </row>
    <row r="91" spans="5:11" ht="15.75" x14ac:dyDescent="0.25">
      <c r="E91" s="10" t="s">
        <v>279</v>
      </c>
    </row>
    <row r="92" spans="5:11" x14ac:dyDescent="0.25">
      <c r="F92" s="11" t="s">
        <v>280</v>
      </c>
      <c r="G92" s="12" t="s">
        <v>281</v>
      </c>
      <c r="H92" s="14" t="s">
        <v>135</v>
      </c>
      <c r="I92" s="13">
        <v>8630901</v>
      </c>
      <c r="J92" s="12" t="s">
        <v>282</v>
      </c>
      <c r="K92" s="13">
        <v>1728</v>
      </c>
    </row>
    <row r="93" spans="5:11" x14ac:dyDescent="0.25">
      <c r="F93" s="11" t="s">
        <v>283</v>
      </c>
      <c r="G93" s="12" t="s">
        <v>284</v>
      </c>
      <c r="H93" s="14" t="s">
        <v>227</v>
      </c>
      <c r="I93" s="13">
        <v>7208653</v>
      </c>
      <c r="J93" s="12" t="s">
        <v>285</v>
      </c>
      <c r="K93" s="13">
        <v>2849</v>
      </c>
    </row>
    <row r="94" spans="5:11" x14ac:dyDescent="0.25">
      <c r="F94" s="11" t="s">
        <v>286</v>
      </c>
      <c r="G94" s="12" t="s">
        <v>287</v>
      </c>
      <c r="H94" s="14" t="s">
        <v>135</v>
      </c>
      <c r="I94" s="13">
        <v>8518912</v>
      </c>
      <c r="J94" s="12" t="s">
        <v>288</v>
      </c>
      <c r="K94" s="13">
        <v>3523</v>
      </c>
    </row>
    <row r="95" spans="5:11" ht="15.75" x14ac:dyDescent="0.25">
      <c r="E95" s="10" t="s">
        <v>289</v>
      </c>
    </row>
    <row r="96" spans="5:11" x14ac:dyDescent="0.25">
      <c r="F96" s="11" t="s">
        <v>290</v>
      </c>
      <c r="G96" s="12" t="s">
        <v>291</v>
      </c>
      <c r="H96" s="14" t="s">
        <v>102</v>
      </c>
      <c r="I96" s="13">
        <v>8321201</v>
      </c>
      <c r="J96" s="12" t="s">
        <v>292</v>
      </c>
      <c r="K96" s="13">
        <v>2753</v>
      </c>
    </row>
    <row r="97" spans="1:11" x14ac:dyDescent="0.25">
      <c r="F97" s="11" t="s">
        <v>293</v>
      </c>
      <c r="G97" s="12" t="s">
        <v>294</v>
      </c>
      <c r="H97" s="14" t="s">
        <v>227</v>
      </c>
      <c r="I97" s="13">
        <v>8654987</v>
      </c>
      <c r="J97" s="12" t="s">
        <v>295</v>
      </c>
      <c r="K97" s="13">
        <v>6485</v>
      </c>
    </row>
    <row r="98" spans="1:11" x14ac:dyDescent="0.25">
      <c r="F98" s="11" t="s">
        <v>296</v>
      </c>
      <c r="G98" s="12" t="s">
        <v>297</v>
      </c>
      <c r="H98" s="14" t="s">
        <v>171</v>
      </c>
      <c r="I98" s="13">
        <v>8232532</v>
      </c>
      <c r="J98" s="12" t="s">
        <v>298</v>
      </c>
      <c r="K98" s="13">
        <v>1798</v>
      </c>
    </row>
    <row r="99" spans="1:11" ht="21" x14ac:dyDescent="0.25">
      <c r="A99" s="8" t="s">
        <v>71</v>
      </c>
      <c r="B99" s="9" t="s">
        <v>72</v>
      </c>
      <c r="C99" s="10" t="s">
        <v>73</v>
      </c>
      <c r="D99" s="7" t="s">
        <v>299</v>
      </c>
    </row>
    <row r="100" spans="1:11" ht="15.75" x14ac:dyDescent="0.25">
      <c r="E100" s="10" t="s">
        <v>300</v>
      </c>
    </row>
    <row r="101" spans="1:11" x14ac:dyDescent="0.25">
      <c r="F101" s="11" t="s">
        <v>301</v>
      </c>
      <c r="H101" s="14" t="s">
        <v>302</v>
      </c>
      <c r="I101" s="13">
        <v>0</v>
      </c>
    </row>
    <row r="102" spans="1:11" x14ac:dyDescent="0.25">
      <c r="F102" s="11" t="s">
        <v>303</v>
      </c>
      <c r="H102" s="14" t="s">
        <v>302</v>
      </c>
    </row>
    <row r="103" spans="1:11" x14ac:dyDescent="0.25">
      <c r="F103" s="11" t="s">
        <v>304</v>
      </c>
      <c r="H103" s="14" t="s">
        <v>302</v>
      </c>
      <c r="I103" s="13">
        <v>0</v>
      </c>
    </row>
    <row r="104" spans="1:11" ht="15.75" x14ac:dyDescent="0.25">
      <c r="E104" s="10" t="s">
        <v>305</v>
      </c>
    </row>
    <row r="105" spans="1:11" x14ac:dyDescent="0.25">
      <c r="F105" s="11" t="s">
        <v>306</v>
      </c>
      <c r="H105" s="14" t="s">
        <v>302</v>
      </c>
      <c r="I105" s="13">
        <v>0</v>
      </c>
    </row>
    <row r="106" spans="1:11" x14ac:dyDescent="0.25">
      <c r="F106" s="11" t="s">
        <v>307</v>
      </c>
      <c r="H106" s="14" t="s">
        <v>302</v>
      </c>
      <c r="I106" s="13">
        <v>0</v>
      </c>
    </row>
    <row r="107" spans="1:11" x14ac:dyDescent="0.25">
      <c r="F107" s="11" t="s">
        <v>308</v>
      </c>
      <c r="H107" s="14" t="s">
        <v>302</v>
      </c>
      <c r="I107" s="13">
        <v>0</v>
      </c>
    </row>
    <row r="108" spans="1:11" ht="15.75" x14ac:dyDescent="0.25">
      <c r="E108" s="10" t="s">
        <v>309</v>
      </c>
    </row>
    <row r="109" spans="1:11" x14ac:dyDescent="0.25">
      <c r="F109" s="11" t="s">
        <v>310</v>
      </c>
      <c r="H109" s="14" t="s">
        <v>302</v>
      </c>
      <c r="I109" s="13">
        <v>0</v>
      </c>
    </row>
    <row r="110" spans="1:11" x14ac:dyDescent="0.25">
      <c r="F110" s="11" t="s">
        <v>311</v>
      </c>
      <c r="H110" s="14" t="s">
        <v>302</v>
      </c>
      <c r="I110" s="13">
        <v>0</v>
      </c>
    </row>
    <row r="111" spans="1:11" x14ac:dyDescent="0.25">
      <c r="F111" s="11" t="s">
        <v>312</v>
      </c>
      <c r="H111" s="14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Uitslag</vt:lpstr>
      <vt:lpstr>Blad2</vt:lpstr>
      <vt:lpstr>Blad1</vt:lpstr>
      <vt:lpstr>Blad3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hamok</dc:creator>
  <cp:lastModifiedBy>Ronny Timmers</cp:lastModifiedBy>
  <dcterms:created xsi:type="dcterms:W3CDTF">2025-11-07T20:38:14Z</dcterms:created>
  <dcterms:modified xsi:type="dcterms:W3CDTF">2025-11-07T23:06:26Z</dcterms:modified>
</cp:coreProperties>
</file>